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<sst xmlns="http://schemas.openxmlformats.org/spreadsheetml/2006/main" count="217" uniqueCount="117">
  <si>
    <t>炎陵县财政局综合规划口2022年度1-3月炎陵县财政专项资金分配情况表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</si>
  <si>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</si>
  <si>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</si>
  <si>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</si>
  <si>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</si>
  <si>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</si>
  <si>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</si>
  <si>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</si>
  <si>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</si>
  <si>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</si>
  <si>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截至3月31日止余额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</si>
  <si>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</si>
  <si>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</si>
  <si>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</si>
  <si>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</si>
  <si>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</si>
  <si>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</si>
  <si>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</si>
  <si>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</si>
  <si>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</si>
  <si>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</si>
  <si>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</si>
  <si>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</si>
  <si>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</si>
  <si>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</si>
  <si>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</t>
  </si>
  <si>
    <t>炎陵县住房和城乡建设局</t>
  </si>
  <si>
    <t>株财综[2021]49号</t>
  </si>
  <si>
    <t>下达2020年度住房公积金增值收益补充廉租住房建设资金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</si>
  <si>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</si>
  <si>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</si>
  <si>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</si>
  <si>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</si>
  <si>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</si>
  <si>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</si>
  <si>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</si>
  <si>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</si>
  <si>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</si>
  <si>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</si>
  <si>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</si>
  <si>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</si>
  <si>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</si>
  <si>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</si>
  <si>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</si>
  <si>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</si>
  <si>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</si>
  <si>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</si>
  <si>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</si>
  <si>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</si>
  <si>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</si>
  <si>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</si>
  <si>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</si>
  <si>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</si>
  <si>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</si>
  <si>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</si>
  <si>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</si>
  <si>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</si>
  <si>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</si>
  <si>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</si>
  <si>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</si>
  <si>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</si>
  <si>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</si>
  <si>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</si>
  <si>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</si>
  <si>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</si>
  <si>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</si>
  <si>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</si>
  <si>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</si>
  <si>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</si>
  <si>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</si>
  <si>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</si>
  <si>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</si>
  <si>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</si>
  <si>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</si>
  <si>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</t>
  </si>
  <si>
    <t>炎陵县住房和城乡建设局、炎陵县交通事务中心</t>
  </si>
  <si>
    <t>2120805-农村基础设施建设支出</t>
  </si>
  <si>
    <t>炎财预
〔2022〕2号</t>
  </si>
  <si>
    <t>上年结转（基金预算-本级）</t>
  </si>
  <si>
    <t>炎财综指﹝2022﹞18号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</si>
  <si>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</si>
  <si>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</si>
  <si>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</si>
  <si>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</si>
  <si>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</si>
  <si>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</si>
  <si>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</si>
  <si>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</si>
  <si>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</si>
  <si>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</si>
  <si>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</si>
  <si>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</si>
  <si>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</si>
  <si>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</t>
  </si>
  <si>
    <t>湘财综指[2021]9号</t>
  </si>
  <si>
    <t>下达2021年度省级福利彩票公益金（乡村振兴示范创建民政公共服务类30万元）</t>
  </si>
  <si>
    <t>炎财综指〔2022〕4号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</si>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</sst>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pane ySplit="5" topLeftCell="A13" activePane="bottomLeft" state="frozen"/>
      <selection/>
      <selection pane="bottomLeft" activeCell="D14" sqref="D1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2" t="s">
        <v>9</v>
      </c>
      <c r="M3" s="33"/>
      <c r="N3" s="34"/>
      <c r="O3" s="35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G6+G20+G29</f>
        <v>132786125.36</v>
      </c>
      <c r="H5" s="7">
        <f t="shared" si="0"/>
        <v>0</v>
      </c>
      <c r="I5" s="7">
        <f t="shared" si="0"/>
        <v>4830000</v>
      </c>
      <c r="J5" s="7">
        <f t="shared" si="0"/>
        <v>89588480</v>
      </c>
      <c r="K5" s="7">
        <f t="shared" si="0"/>
        <v>30577645.36</v>
      </c>
      <c r="L5" s="7">
        <f t="shared" si="0"/>
        <v>9837189.2</v>
      </c>
      <c r="M5" s="36"/>
      <c r="N5" s="36"/>
      <c r="O5" s="7">
        <f>O6+O20+O29</f>
        <v>117698936.16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 t="shared" ref="G6:K6" si="1">SUM(G7:G19)</f>
        <v>23604523.97</v>
      </c>
      <c r="H6" s="11">
        <f t="shared" si="1"/>
        <v>0</v>
      </c>
      <c r="I6" s="11">
        <f t="shared" si="1"/>
        <v>4830000</v>
      </c>
      <c r="J6" s="11">
        <f t="shared" si="1"/>
        <v>0</v>
      </c>
      <c r="K6" s="11">
        <f t="shared" si="1"/>
        <v>18774523.97</v>
      </c>
      <c r="L6" s="11">
        <f>SUM(L7:L18)</f>
        <v>4332000</v>
      </c>
      <c r="M6" s="37"/>
      <c r="N6" s="37"/>
      <c r="O6" s="11">
        <f>SUM(O7:O19)</f>
        <v>19272523.97</v>
      </c>
      <c r="P6" s="37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2">SUM(H7:K7)</f>
        <v>2252800</v>
      </c>
      <c r="H7" s="16"/>
      <c r="I7" s="16"/>
      <c r="J7" s="38"/>
      <c r="K7" s="39">
        <v>2252800</v>
      </c>
      <c r="L7" s="38">
        <v>1755000</v>
      </c>
      <c r="M7" s="40" t="s">
        <v>25</v>
      </c>
      <c r="N7" s="22" t="s">
        <v>26</v>
      </c>
      <c r="O7" s="16">
        <f t="shared" ref="O7:O14" si="3">G7-L7</f>
        <v>497800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38"/>
      <c r="K8" s="41">
        <v>7243000</v>
      </c>
      <c r="L8" s="38"/>
      <c r="M8" s="40"/>
      <c r="N8" s="22"/>
      <c r="O8" s="16">
        <f t="shared" si="3"/>
        <v>7243000</v>
      </c>
      <c r="P8" s="5"/>
    </row>
    <row r="9" s="1" customFormat="1" customHeight="1" spans="1:16">
      <c r="A9" s="5">
        <v>3</v>
      </c>
      <c r="B9" s="12" t="s">
        <v>20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41">
        <v>244560</v>
      </c>
      <c r="L9" s="38"/>
      <c r="M9" s="40"/>
      <c r="N9" s="22"/>
      <c r="O9" s="16">
        <f t="shared" si="3"/>
        <v>244560</v>
      </c>
      <c r="P9" s="5"/>
    </row>
    <row r="10" s="1" customFormat="1" customHeight="1" spans="1:16">
      <c r="A10" s="5">
        <v>4</v>
      </c>
      <c r="B10" s="17" t="s">
        <v>31</v>
      </c>
      <c r="C10" s="18" t="s">
        <v>32</v>
      </c>
      <c r="D10" s="17" t="s">
        <v>33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41">
        <v>242963.97</v>
      </c>
      <c r="L10" s="42"/>
      <c r="M10" s="40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31</v>
      </c>
      <c r="C11" s="18" t="s">
        <v>34</v>
      </c>
      <c r="D11" s="17" t="s">
        <v>35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41">
        <v>2029840</v>
      </c>
      <c r="L11" s="38">
        <v>1300000</v>
      </c>
      <c r="M11" s="43" t="s">
        <v>36</v>
      </c>
      <c r="N11" s="22" t="s">
        <v>26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31</v>
      </c>
      <c r="C12" s="18" t="s">
        <v>37</v>
      </c>
      <c r="D12" s="17" t="s">
        <v>38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41">
        <v>2840000</v>
      </c>
      <c r="L12" s="38"/>
      <c r="M12" s="40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31</v>
      </c>
      <c r="C13" s="20" t="s">
        <v>39</v>
      </c>
      <c r="D13" s="21" t="s">
        <v>40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38"/>
      <c r="K13" s="41">
        <f>812720+450000+500000-244560</f>
        <v>1518160</v>
      </c>
      <c r="L13" s="38"/>
      <c r="M13" s="40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41</v>
      </c>
      <c r="C14" s="20" t="s">
        <v>42</v>
      </c>
      <c r="D14" s="23" t="s">
        <v>43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38"/>
      <c r="K14" s="41"/>
      <c r="L14" s="38"/>
      <c r="M14" s="40"/>
      <c r="N14" s="22"/>
      <c r="O14" s="16">
        <f t="shared" si="3"/>
        <v>980000</v>
      </c>
      <c r="P14" s="5"/>
    </row>
    <row r="15" s="1" customFormat="1" customHeight="1" spans="1:16">
      <c r="A15" s="5">
        <v>9</v>
      </c>
      <c r="B15" s="17" t="s">
        <v>44</v>
      </c>
      <c r="C15" s="18" t="s">
        <v>37</v>
      </c>
      <c r="D15" s="17" t="s">
        <v>45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41">
        <v>750000</v>
      </c>
      <c r="L15" s="44">
        <v>750000</v>
      </c>
      <c r="M15" s="43" t="s">
        <v>46</v>
      </c>
      <c r="N15" s="22" t="s">
        <v>26</v>
      </c>
      <c r="O15" s="16">
        <f t="shared" ref="O15:O19" si="4">G15-L15</f>
        <v>0</v>
      </c>
      <c r="P15" s="5"/>
    </row>
    <row r="16" s="1" customFormat="1" customHeight="1" spans="1:16">
      <c r="A16" s="5">
        <v>10</v>
      </c>
      <c r="B16" s="19" t="s">
        <v>44</v>
      </c>
      <c r="C16" s="20" t="s">
        <v>47</v>
      </c>
      <c r="D16" s="21" t="s">
        <v>48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38"/>
      <c r="K16" s="38">
        <v>770000</v>
      </c>
      <c r="L16" s="38"/>
      <c r="M16" s="40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44</v>
      </c>
      <c r="C17" s="20" t="s">
        <v>39</v>
      </c>
      <c r="D17" s="21" t="s">
        <v>49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38"/>
      <c r="K17" s="38">
        <v>873200</v>
      </c>
      <c r="L17" s="38">
        <v>527000</v>
      </c>
      <c r="M17" s="43" t="s">
        <v>50</v>
      </c>
      <c r="N17" s="22" t="s">
        <v>26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44</v>
      </c>
      <c r="C18" s="20" t="s">
        <v>51</v>
      </c>
      <c r="D18" s="21" t="s">
        <v>52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38"/>
      <c r="K18" s="38">
        <v>10000</v>
      </c>
      <c r="L18" s="38"/>
      <c r="M18" s="40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23" t="s">
        <v>44</v>
      </c>
      <c r="C19" s="20" t="s">
        <v>42</v>
      </c>
      <c r="D19" s="24" t="s">
        <v>53</v>
      </c>
      <c r="E19" s="15" t="s">
        <v>23</v>
      </c>
      <c r="F19" s="5" t="s">
        <v>24</v>
      </c>
      <c r="G19" s="16">
        <f t="shared" si="2"/>
        <v>3850000</v>
      </c>
      <c r="H19" s="16"/>
      <c r="I19" s="16">
        <v>3850000</v>
      </c>
      <c r="J19" s="38"/>
      <c r="K19" s="38"/>
      <c r="L19" s="38"/>
      <c r="M19" s="40"/>
      <c r="N19" s="22"/>
      <c r="O19" s="16">
        <f t="shared" si="4"/>
        <v>3850000</v>
      </c>
      <c r="P19" s="5"/>
    </row>
    <row r="20" s="1" customFormat="1" customHeight="1" spans="1:16">
      <c r="A20" s="8"/>
      <c r="B20" s="25" t="s">
        <v>54</v>
      </c>
      <c r="C20" s="8"/>
      <c r="D20" s="26"/>
      <c r="E20" s="27"/>
      <c r="F20" s="8"/>
      <c r="G20" s="28">
        <f>SUM(G21:G28)</f>
        <v>106394392.6</v>
      </c>
      <c r="H20" s="28">
        <f t="shared" ref="G20:L20" si="5">SUM(H21:H27)</f>
        <v>0</v>
      </c>
      <c r="I20" s="28">
        <f t="shared" si="5"/>
        <v>0</v>
      </c>
      <c r="J20" s="28">
        <f t="shared" si="5"/>
        <v>89588480</v>
      </c>
      <c r="K20" s="28">
        <f t="shared" si="5"/>
        <v>9015912.6</v>
      </c>
      <c r="L20" s="28">
        <f t="shared" si="5"/>
        <v>4519865.2</v>
      </c>
      <c r="M20" s="45"/>
      <c r="N20" s="46"/>
      <c r="O20" s="47">
        <f>SUM(O21:O28)</f>
        <v>96624527.4</v>
      </c>
      <c r="P20" s="8"/>
    </row>
    <row r="21" s="1" customFormat="1" ht="60" customHeight="1" spans="1:16">
      <c r="A21" s="5">
        <v>1</v>
      </c>
      <c r="B21" s="12" t="s">
        <v>55</v>
      </c>
      <c r="C21" s="29" t="s">
        <v>56</v>
      </c>
      <c r="D21" s="12" t="s">
        <v>57</v>
      </c>
      <c r="E21" s="15" t="s">
        <v>23</v>
      </c>
      <c r="F21" s="5" t="s">
        <v>24</v>
      </c>
      <c r="G21" s="16">
        <f t="shared" ref="G21:G24" si="6">SUM(H21:K21)</f>
        <v>3997077</v>
      </c>
      <c r="H21" s="16"/>
      <c r="I21" s="16"/>
      <c r="J21" s="38"/>
      <c r="K21" s="39">
        <v>3997077</v>
      </c>
      <c r="L21" s="38">
        <v>2000000</v>
      </c>
      <c r="M21" s="43" t="s">
        <v>58</v>
      </c>
      <c r="N21" s="22" t="s">
        <v>59</v>
      </c>
      <c r="O21" s="16">
        <f t="shared" ref="O21:O28" si="7">G21-L21</f>
        <v>1997077</v>
      </c>
      <c r="P21" s="5"/>
    </row>
    <row r="22" s="1" customFormat="1" customHeight="1" spans="1:16">
      <c r="A22" s="5">
        <v>2</v>
      </c>
      <c r="B22" s="12" t="s">
        <v>55</v>
      </c>
      <c r="C22" s="29" t="s">
        <v>56</v>
      </c>
      <c r="D22" s="12" t="s">
        <v>60</v>
      </c>
      <c r="E22" s="15" t="s">
        <v>23</v>
      </c>
      <c r="F22" s="5" t="s">
        <v>24</v>
      </c>
      <c r="G22" s="16">
        <f t="shared" si="6"/>
        <v>4518835.6</v>
      </c>
      <c r="H22" s="16"/>
      <c r="I22" s="16"/>
      <c r="J22" s="38"/>
      <c r="K22" s="39">
        <v>4518835.6</v>
      </c>
      <c r="L22" s="38"/>
      <c r="M22" s="40"/>
      <c r="N22" s="22"/>
      <c r="O22" s="16">
        <f t="shared" si="7"/>
        <v>4518835.6</v>
      </c>
      <c r="P22" s="5"/>
    </row>
    <row r="23" s="1" customFormat="1" customHeight="1" spans="1:16">
      <c r="A23" s="5">
        <v>3</v>
      </c>
      <c r="B23" s="14" t="s">
        <v>61</v>
      </c>
      <c r="C23" s="13" t="s">
        <v>62</v>
      </c>
      <c r="D23" s="14" t="s">
        <v>63</v>
      </c>
      <c r="E23" s="15" t="s">
        <v>23</v>
      </c>
      <c r="F23" s="5" t="s">
        <v>24</v>
      </c>
      <c r="G23" s="16">
        <f t="shared" si="6"/>
        <v>100000</v>
      </c>
      <c r="H23" s="16"/>
      <c r="I23" s="16"/>
      <c r="J23" s="38"/>
      <c r="K23" s="39">
        <v>100000</v>
      </c>
      <c r="L23" s="48">
        <f>50000+50000</f>
        <v>100000</v>
      </c>
      <c r="M23" s="43" t="s">
        <v>64</v>
      </c>
      <c r="N23" s="22" t="s">
        <v>65</v>
      </c>
      <c r="O23" s="16">
        <f t="shared" si="7"/>
        <v>0</v>
      </c>
      <c r="P23" s="5"/>
    </row>
    <row r="24" s="1" customFormat="1" ht="62" customHeight="1" spans="1:16">
      <c r="A24" s="5">
        <v>4</v>
      </c>
      <c r="B24" s="14" t="s">
        <v>61</v>
      </c>
      <c r="C24" s="13" t="s">
        <v>66</v>
      </c>
      <c r="D24" s="14" t="s">
        <v>67</v>
      </c>
      <c r="E24" s="15" t="s">
        <v>23</v>
      </c>
      <c r="F24" s="5" t="s">
        <v>24</v>
      </c>
      <c r="G24" s="16">
        <f t="shared" si="6"/>
        <v>400000</v>
      </c>
      <c r="H24" s="16"/>
      <c r="I24" s="16"/>
      <c r="J24" s="38"/>
      <c r="K24" s="39">
        <v>400000</v>
      </c>
      <c r="L24" s="38"/>
      <c r="M24" s="40"/>
      <c r="N24" s="22"/>
      <c r="O24" s="16">
        <f t="shared" si="7"/>
        <v>400000</v>
      </c>
      <c r="P24" s="5"/>
    </row>
    <row r="25" s="1" customFormat="1" ht="62" customHeight="1" spans="1:16">
      <c r="A25" s="5">
        <v>5</v>
      </c>
      <c r="B25" s="30" t="s">
        <v>68</v>
      </c>
      <c r="C25" s="13" t="s">
        <v>69</v>
      </c>
      <c r="D25" s="14" t="s">
        <v>70</v>
      </c>
      <c r="E25" s="15" t="s">
        <v>23</v>
      </c>
      <c r="F25" s="5" t="s">
        <v>24</v>
      </c>
      <c r="G25" s="16">
        <v>3468480</v>
      </c>
      <c r="H25" s="16"/>
      <c r="I25" s="16"/>
      <c r="J25" s="16">
        <v>3468480</v>
      </c>
      <c r="K25" s="39"/>
      <c r="L25" s="38"/>
      <c r="M25" s="40"/>
      <c r="N25" s="22"/>
      <c r="O25" s="16">
        <f t="shared" si="7"/>
        <v>3468480</v>
      </c>
      <c r="P25" s="5"/>
    </row>
    <row r="26" s="1" customFormat="1" ht="62" customHeight="1" spans="1:16">
      <c r="A26" s="5">
        <v>6</v>
      </c>
      <c r="B26" s="30" t="s">
        <v>68</v>
      </c>
      <c r="C26" s="13" t="s">
        <v>69</v>
      </c>
      <c r="D26" s="14" t="s">
        <v>71</v>
      </c>
      <c r="E26" s="15" t="s">
        <v>23</v>
      </c>
      <c r="F26" s="5" t="s">
        <v>24</v>
      </c>
      <c r="G26" s="16">
        <v>36120000</v>
      </c>
      <c r="H26" s="16"/>
      <c r="I26" s="16"/>
      <c r="J26" s="16">
        <v>36120000</v>
      </c>
      <c r="K26" s="39"/>
      <c r="L26" s="38"/>
      <c r="M26" s="40"/>
      <c r="N26" s="22"/>
      <c r="O26" s="16">
        <f t="shared" si="7"/>
        <v>36120000</v>
      </c>
      <c r="P26" s="5"/>
    </row>
    <row r="27" s="1" customFormat="1" ht="62" customHeight="1" spans="1:16">
      <c r="A27" s="5">
        <v>7</v>
      </c>
      <c r="B27" s="30" t="s">
        <v>72</v>
      </c>
      <c r="C27" s="13" t="s">
        <v>69</v>
      </c>
      <c r="D27" s="14" t="s">
        <v>73</v>
      </c>
      <c r="E27" s="15" t="s">
        <v>23</v>
      </c>
      <c r="F27" s="5" t="s">
        <v>24</v>
      </c>
      <c r="G27" s="16">
        <v>50000000</v>
      </c>
      <c r="H27" s="16"/>
      <c r="I27" s="16"/>
      <c r="J27" s="16">
        <v>50000000</v>
      </c>
      <c r="K27" s="39"/>
      <c r="L27" s="38">
        <f>2089509.2+330356</f>
        <v>2419865.2</v>
      </c>
      <c r="M27" s="40" t="s">
        <v>74</v>
      </c>
      <c r="N27" s="22" t="s">
        <v>75</v>
      </c>
      <c r="O27" s="16">
        <f t="shared" si="7"/>
        <v>47580134.8</v>
      </c>
      <c r="P27" s="5"/>
    </row>
    <row r="28" s="1" customFormat="1" ht="62" customHeight="1" spans="1:16">
      <c r="A28" s="5">
        <v>8</v>
      </c>
      <c r="B28" s="30" t="s">
        <v>76</v>
      </c>
      <c r="C28" s="13" t="s">
        <v>77</v>
      </c>
      <c r="D28" s="14" t="s">
        <v>78</v>
      </c>
      <c r="E28" s="15" t="s">
        <v>23</v>
      </c>
      <c r="F28" s="5" t="s">
        <v>24</v>
      </c>
      <c r="G28" s="16">
        <v>7790000</v>
      </c>
      <c r="H28" s="16"/>
      <c r="I28" s="16"/>
      <c r="J28" s="16"/>
      <c r="K28" s="39">
        <v>7790000</v>
      </c>
      <c r="L28" s="38">
        <v>5250000</v>
      </c>
      <c r="M28" s="40" t="s">
        <v>79</v>
      </c>
      <c r="N28" s="22" t="s">
        <v>59</v>
      </c>
      <c r="O28" s="16">
        <f t="shared" si="7"/>
        <v>2540000</v>
      </c>
      <c r="P28" s="5"/>
    </row>
    <row r="29" s="1" customFormat="1" customHeight="1" spans="1:16">
      <c r="A29" s="8"/>
      <c r="B29" s="25" t="s">
        <v>80</v>
      </c>
      <c r="C29" s="8"/>
      <c r="D29" s="26"/>
      <c r="E29" s="27"/>
      <c r="F29" s="8"/>
      <c r="G29" s="31">
        <f t="shared" ref="G29:L29" si="8">SUM(G30:G41)</f>
        <v>2787208.79</v>
      </c>
      <c r="H29" s="28"/>
      <c r="I29" s="28"/>
      <c r="J29" s="47"/>
      <c r="K29" s="31">
        <f t="shared" si="8"/>
        <v>2787208.79</v>
      </c>
      <c r="L29" s="31">
        <f t="shared" si="8"/>
        <v>985324</v>
      </c>
      <c r="M29" s="45"/>
      <c r="N29" s="46"/>
      <c r="O29" s="28">
        <f>SUM(O30:O41)</f>
        <v>1801884.79</v>
      </c>
      <c r="P29" s="8"/>
    </row>
    <row r="30" s="1" customFormat="1" customHeight="1" spans="1:16">
      <c r="A30" s="5">
        <v>1</v>
      </c>
      <c r="B30" s="14" t="s">
        <v>81</v>
      </c>
      <c r="C30" s="13" t="s">
        <v>82</v>
      </c>
      <c r="D30" s="14" t="s">
        <v>83</v>
      </c>
      <c r="E30" s="15" t="s">
        <v>23</v>
      </c>
      <c r="F30" s="5" t="s">
        <v>24</v>
      </c>
      <c r="G30" s="16">
        <f t="shared" ref="G30:G41" si="9">SUM(H30:K30)</f>
        <v>18165</v>
      </c>
      <c r="H30" s="16"/>
      <c r="I30" s="16"/>
      <c r="J30" s="38"/>
      <c r="K30" s="41">
        <v>18165</v>
      </c>
      <c r="L30" s="38"/>
      <c r="M30" s="40"/>
      <c r="N30" s="22"/>
      <c r="O30" s="16">
        <f t="shared" ref="O30:O41" si="10">G30-L30</f>
        <v>18165</v>
      </c>
      <c r="P30" s="5"/>
    </row>
    <row r="31" s="1" customFormat="1" customHeight="1" spans="1:16">
      <c r="A31" s="5">
        <v>2</v>
      </c>
      <c r="B31" s="14" t="s">
        <v>81</v>
      </c>
      <c r="C31" s="13" t="s">
        <v>84</v>
      </c>
      <c r="D31" s="14" t="s">
        <v>85</v>
      </c>
      <c r="E31" s="15" t="s">
        <v>23</v>
      </c>
      <c r="F31" s="5" t="s">
        <v>24</v>
      </c>
      <c r="G31" s="16">
        <f t="shared" si="9"/>
        <v>22689</v>
      </c>
      <c r="H31" s="16"/>
      <c r="I31" s="16"/>
      <c r="J31" s="38"/>
      <c r="K31" s="41">
        <v>22689</v>
      </c>
      <c r="L31" s="38"/>
      <c r="M31" s="40"/>
      <c r="N31" s="22"/>
      <c r="O31" s="16">
        <f t="shared" si="10"/>
        <v>22689</v>
      </c>
      <c r="P31" s="5"/>
    </row>
    <row r="32" s="1" customFormat="1" customHeight="1" spans="1:16">
      <c r="A32" s="5">
        <v>3</v>
      </c>
      <c r="B32" s="12" t="s">
        <v>86</v>
      </c>
      <c r="C32" s="29" t="s">
        <v>87</v>
      </c>
      <c r="D32" s="12" t="s">
        <v>88</v>
      </c>
      <c r="E32" s="15" t="s">
        <v>23</v>
      </c>
      <c r="F32" s="5" t="s">
        <v>24</v>
      </c>
      <c r="G32" s="16">
        <f t="shared" si="9"/>
        <v>240617.95</v>
      </c>
      <c r="H32" s="16"/>
      <c r="I32" s="16"/>
      <c r="J32" s="38"/>
      <c r="K32" s="41">
        <v>240617.95</v>
      </c>
      <c r="L32" s="38">
        <v>160000</v>
      </c>
      <c r="M32" s="43" t="s">
        <v>89</v>
      </c>
      <c r="N32" s="22" t="s">
        <v>90</v>
      </c>
      <c r="O32" s="16">
        <f t="shared" si="10"/>
        <v>80617.95</v>
      </c>
      <c r="P32" s="5"/>
    </row>
    <row r="33" s="1" customFormat="1" customHeight="1" spans="1:16">
      <c r="A33" s="5">
        <v>4</v>
      </c>
      <c r="B33" s="12" t="s">
        <v>86</v>
      </c>
      <c r="C33" s="29" t="s">
        <v>91</v>
      </c>
      <c r="D33" s="12" t="s">
        <v>92</v>
      </c>
      <c r="E33" s="15" t="s">
        <v>23</v>
      </c>
      <c r="F33" s="5" t="s">
        <v>24</v>
      </c>
      <c r="G33" s="16">
        <f t="shared" si="9"/>
        <v>507960.84</v>
      </c>
      <c r="H33" s="16"/>
      <c r="I33" s="16"/>
      <c r="J33" s="38"/>
      <c r="K33" s="41">
        <v>507960.84</v>
      </c>
      <c r="L33" s="38">
        <v>286334</v>
      </c>
      <c r="M33" s="43" t="s">
        <v>93</v>
      </c>
      <c r="N33" s="22" t="s">
        <v>90</v>
      </c>
      <c r="O33" s="16">
        <f t="shared" si="10"/>
        <v>221626.84</v>
      </c>
      <c r="P33" s="5"/>
    </row>
    <row r="34" s="1" customFormat="1" customHeight="1" spans="1:16">
      <c r="A34" s="5">
        <v>5</v>
      </c>
      <c r="B34" s="14" t="s">
        <v>86</v>
      </c>
      <c r="C34" s="13" t="s">
        <v>94</v>
      </c>
      <c r="D34" s="14" t="s">
        <v>95</v>
      </c>
      <c r="E34" s="15" t="s">
        <v>23</v>
      </c>
      <c r="F34" s="5" t="s">
        <v>24</v>
      </c>
      <c r="G34" s="16">
        <f t="shared" si="9"/>
        <v>300000</v>
      </c>
      <c r="H34" s="16"/>
      <c r="I34" s="16"/>
      <c r="J34" s="38"/>
      <c r="K34" s="41">
        <v>300000</v>
      </c>
      <c r="L34" s="38">
        <v>100000</v>
      </c>
      <c r="M34" s="43" t="s">
        <v>96</v>
      </c>
      <c r="N34" s="22" t="s">
        <v>90</v>
      </c>
      <c r="O34" s="16">
        <f t="shared" si="10"/>
        <v>200000</v>
      </c>
      <c r="P34" s="5"/>
    </row>
    <row r="35" s="1" customFormat="1" customHeight="1" spans="1:16">
      <c r="A35" s="5">
        <v>6</v>
      </c>
      <c r="B35" s="14" t="s">
        <v>86</v>
      </c>
      <c r="C35" s="13" t="s">
        <v>97</v>
      </c>
      <c r="D35" s="14" t="s">
        <v>98</v>
      </c>
      <c r="E35" s="15" t="s">
        <v>23</v>
      </c>
      <c r="F35" s="5" t="s">
        <v>24</v>
      </c>
      <c r="G35" s="16">
        <f t="shared" si="9"/>
        <v>160000</v>
      </c>
      <c r="H35" s="16"/>
      <c r="I35" s="16"/>
      <c r="J35" s="38"/>
      <c r="K35" s="41">
        <v>160000</v>
      </c>
      <c r="L35" s="38">
        <v>100000</v>
      </c>
      <c r="M35" s="43" t="s">
        <v>99</v>
      </c>
      <c r="N35" s="22" t="s">
        <v>100</v>
      </c>
      <c r="O35" s="16">
        <f t="shared" si="10"/>
        <v>60000</v>
      </c>
      <c r="P35" s="5"/>
    </row>
    <row r="36" s="1" customFormat="1" customHeight="1" spans="1:16">
      <c r="A36" s="5">
        <v>7</v>
      </c>
      <c r="B36" s="14" t="s">
        <v>86</v>
      </c>
      <c r="C36" s="13" t="s">
        <v>101</v>
      </c>
      <c r="D36" s="14" t="s">
        <v>102</v>
      </c>
      <c r="E36" s="15" t="s">
        <v>23</v>
      </c>
      <c r="F36" s="5" t="s">
        <v>24</v>
      </c>
      <c r="G36" s="16">
        <f t="shared" si="9"/>
        <v>450000</v>
      </c>
      <c r="H36" s="16"/>
      <c r="I36" s="16"/>
      <c r="J36" s="38"/>
      <c r="K36" s="41">
        <v>450000</v>
      </c>
      <c r="L36" s="38"/>
      <c r="M36" s="49"/>
      <c r="N36" s="50"/>
      <c r="O36" s="16">
        <f t="shared" si="10"/>
        <v>450000</v>
      </c>
      <c r="P36" s="5"/>
    </row>
    <row r="37" s="1" customFormat="1" customHeight="1" spans="1:16">
      <c r="A37" s="5">
        <v>8</v>
      </c>
      <c r="B37" s="14" t="s">
        <v>86</v>
      </c>
      <c r="C37" s="13" t="s">
        <v>103</v>
      </c>
      <c r="D37" s="14" t="s">
        <v>104</v>
      </c>
      <c r="E37" s="15" t="s">
        <v>23</v>
      </c>
      <c r="F37" s="5" t="s">
        <v>24</v>
      </c>
      <c r="G37" s="16">
        <f t="shared" si="9"/>
        <v>80000</v>
      </c>
      <c r="H37" s="16"/>
      <c r="I37" s="16"/>
      <c r="J37" s="38"/>
      <c r="K37" s="41">
        <v>80000</v>
      </c>
      <c r="L37" s="38">
        <v>79750</v>
      </c>
      <c r="M37" s="43" t="s">
        <v>105</v>
      </c>
      <c r="N37" s="22" t="s">
        <v>106</v>
      </c>
      <c r="O37" s="16">
        <f t="shared" si="10"/>
        <v>250</v>
      </c>
      <c r="P37" s="5"/>
    </row>
    <row r="38" s="1" customFormat="1" customHeight="1" spans="1:16">
      <c r="A38" s="5">
        <v>9</v>
      </c>
      <c r="B38" s="14" t="s">
        <v>86</v>
      </c>
      <c r="C38" s="13" t="s">
        <v>107</v>
      </c>
      <c r="D38" s="14" t="s">
        <v>108</v>
      </c>
      <c r="E38" s="15" t="s">
        <v>23</v>
      </c>
      <c r="F38" s="5" t="s">
        <v>24</v>
      </c>
      <c r="G38" s="16">
        <f t="shared" si="9"/>
        <v>100000</v>
      </c>
      <c r="H38" s="16"/>
      <c r="I38" s="16"/>
      <c r="J38" s="38"/>
      <c r="K38" s="41">
        <v>100000</v>
      </c>
      <c r="L38" s="38"/>
      <c r="M38" s="49"/>
      <c r="N38" s="22"/>
      <c r="O38" s="16">
        <f t="shared" si="10"/>
        <v>100000</v>
      </c>
      <c r="P38" s="5"/>
    </row>
    <row r="39" s="1" customFormat="1" ht="60" customHeight="1" spans="1:16">
      <c r="A39" s="5">
        <v>10</v>
      </c>
      <c r="B39" s="14" t="s">
        <v>86</v>
      </c>
      <c r="C39" s="29" t="s">
        <v>109</v>
      </c>
      <c r="D39" s="12" t="s">
        <v>110</v>
      </c>
      <c r="E39" s="15" t="s">
        <v>23</v>
      </c>
      <c r="F39" s="5" t="s">
        <v>24</v>
      </c>
      <c r="G39" s="16">
        <f t="shared" si="9"/>
        <v>547776</v>
      </c>
      <c r="H39" s="16"/>
      <c r="I39" s="16"/>
      <c r="J39" s="38"/>
      <c r="K39" s="41">
        <v>547776</v>
      </c>
      <c r="L39" s="38">
        <v>259240</v>
      </c>
      <c r="M39" s="43" t="s">
        <v>111</v>
      </c>
      <c r="N39" s="22" t="s">
        <v>90</v>
      </c>
      <c r="O39" s="16">
        <f t="shared" si="10"/>
        <v>288536</v>
      </c>
      <c r="P39" s="5"/>
    </row>
    <row r="40" s="1" customFormat="1" customHeight="1" spans="1:16">
      <c r="A40" s="5">
        <v>11</v>
      </c>
      <c r="B40" s="14" t="s">
        <v>86</v>
      </c>
      <c r="C40" s="13" t="s">
        <v>112</v>
      </c>
      <c r="D40" s="14" t="s">
        <v>113</v>
      </c>
      <c r="E40" s="15" t="s">
        <v>23</v>
      </c>
      <c r="F40" s="5" t="s">
        <v>24</v>
      </c>
      <c r="G40" s="16">
        <f t="shared" si="9"/>
        <v>300000</v>
      </c>
      <c r="H40" s="16"/>
      <c r="I40" s="16"/>
      <c r="J40" s="38"/>
      <c r="K40" s="41">
        <v>300000</v>
      </c>
      <c r="L40" s="38"/>
      <c r="M40" s="49"/>
      <c r="N40" s="22"/>
      <c r="O40" s="16">
        <f t="shared" si="10"/>
        <v>300000</v>
      </c>
      <c r="P40" s="5"/>
    </row>
    <row r="41" s="1" customFormat="1" customHeight="1" spans="1:16">
      <c r="A41" s="5">
        <v>12</v>
      </c>
      <c r="B41" s="12" t="s">
        <v>114</v>
      </c>
      <c r="C41" s="13" t="s">
        <v>115</v>
      </c>
      <c r="D41" s="14" t="s">
        <v>116</v>
      </c>
      <c r="E41" s="15" t="s">
        <v>23</v>
      </c>
      <c r="F41" s="5" t="s">
        <v>24</v>
      </c>
      <c r="G41" s="16">
        <f t="shared" si="9"/>
        <v>60000</v>
      </c>
      <c r="H41" s="16"/>
      <c r="I41" s="16"/>
      <c r="J41" s="38"/>
      <c r="K41" s="41">
        <v>60000</v>
      </c>
      <c r="L41" s="38"/>
      <c r="M41" s="49"/>
      <c r="N41" s="22"/>
      <c r="O41" s="16">
        <f t="shared" si="10"/>
        <v>60000</v>
      </c>
      <c r="P41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2022-05-30T02:44:42Z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2052-11.1.0.11744</vt:lpwstr>
  </property>
</Properties>
</file>