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80"/>
  </bookViews>
  <sheets>
    <sheet name="财政专项2022.4月" sheetId="1" r:id="rId1"/>
  </sheets>
  <definedNames>
    <definedName name="_xlnm.Print_Titles" localSheetId="0">财政专项2022.4月!$3:$4</definedName>
  </definedNames>
  <calcPr calcId="144525"/>
</workbook>
</file>

<file path=xl/sharedStrings.xml><?xml version="1.0" encoding="utf-8"?>
<sst xmlns="http://schemas.openxmlformats.org/spreadsheetml/2006/main" count="146" uniqueCount="101">
  <si>
    <t>炎陵县林业局2022年度4月财政专项资金分配使用情况表</t>
  </si>
  <si>
    <t>单位：元</t>
  </si>
  <si>
    <t>序号</t>
  </si>
  <si>
    <t>专项项目名称</t>
  </si>
  <si>
    <t>文号</t>
  </si>
  <si>
    <t>内容摘要</t>
  </si>
  <si>
    <t>金额</t>
  </si>
  <si>
    <t>预算规模</t>
  </si>
  <si>
    <t>补助标准</t>
  </si>
  <si>
    <t>发放程序</t>
  </si>
  <si>
    <t>分配使用情况</t>
  </si>
  <si>
    <t>截至4月30日止余额</t>
  </si>
  <si>
    <t>备注</t>
  </si>
  <si>
    <t>单位/项目名称</t>
  </si>
  <si>
    <t>七</t>
  </si>
  <si>
    <t>农林水</t>
  </si>
  <si>
    <t>2021年生态保护专项</t>
  </si>
  <si>
    <t>炎政发〔2021〕2号</t>
  </si>
  <si>
    <t>机关能力提升、野生动植物保护、生态修复</t>
  </si>
  <si>
    <t>国库集中支付</t>
  </si>
  <si>
    <t>中国联合网络通信有限公司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</si>
  <si>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年中央和省级财政森林生态效益补偿补助</t>
    </r>
  </si>
  <si>
    <t>湘财预〔2019〕295号</t>
  </si>
  <si>
    <t>2020年森林生态效益补偿基金管护补助</t>
  </si>
  <si>
    <t>国有14.75元/亩；集体和个人17.75元/亩（含管护费2.25元/亩）</t>
  </si>
  <si>
    <t>炎陵县财政局等</t>
  </si>
  <si>
    <t>2020年生态公益林补贴及公益林公共管护支出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</si>
  <si>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年省级林业生态保护修复及发展专项资金</t>
    </r>
  </si>
  <si>
    <t>湘财资环指〔2020〕42号</t>
  </si>
  <si>
    <t>林木良种资源及野生动植物资源保护、征占林地异地植被恢复、森林管护及省委省政府确定的重点工作、生态文化</t>
  </si>
  <si>
    <t>炎陵县梅岗琥珀香油茶种植专业合作社等</t>
  </si>
  <si>
    <t>2020年第二批中央财政林业改革发展资金</t>
  </si>
  <si>
    <t>湘财预〔2020〕135号</t>
  </si>
  <si>
    <t>2020年集体和个人所有天然商品林管护补助</t>
  </si>
  <si>
    <t>湖南省农林工业勘察设计研究总院</t>
  </si>
  <si>
    <t>2020年天然林公共管护支出</t>
  </si>
  <si>
    <t>2021年中央林业改革发展资金</t>
  </si>
  <si>
    <t>湘财预〔2020〕335号</t>
  </si>
  <si>
    <t>2021年中央财政森林防火资金</t>
  </si>
  <si>
    <t>湖南铂胜建设工程有限公司</t>
  </si>
  <si>
    <t>森林防火</t>
  </si>
  <si>
    <t>2021年中央林业改革发展和省级林业生态保护修复及发展资金</t>
  </si>
  <si>
    <t>湘财预〔2020〕330号</t>
  </si>
  <si>
    <t>2021年中央天然商品林管护补助资金、2021年中央和省级森林生态效益补偿资金、2021年中央造林补贴资金、2021年上一轮退耕还生态林纳入森林抚育资金</t>
  </si>
  <si>
    <t>造林补贴300元/亩</t>
  </si>
  <si>
    <t>2021年第二批省级林业生态保护修复及发展资金</t>
  </si>
  <si>
    <t>湘财资环指〔2021〕9号</t>
  </si>
  <si>
    <t>野生动植物资源调查监测与保护体系建设资金、竹木产业及林业特色产业园资金、林区道路项目资金、退耕还林工作经费、市州分配的25%植被恢复费、征占林地异地植被恢复、森林管护及重点工作资金</t>
  </si>
  <si>
    <t>青石冈国有林场等</t>
  </si>
  <si>
    <t>2020年第三批中央林业改革发展资金</t>
  </si>
  <si>
    <t>湘财资环指〔2020〕46号</t>
  </si>
  <si>
    <t>林业局松材线虫病疫情拔除</t>
  </si>
  <si>
    <t>湖南江山美生态科技有限公司</t>
  </si>
  <si>
    <t>2021年提前批中央财政森林抚育补助资金</t>
  </si>
  <si>
    <t>湘财预〔2021〕54号</t>
  </si>
  <si>
    <t>2021年提前批中央财政森林抚育补助资金、有害生物防治</t>
  </si>
  <si>
    <t>国有林场编制森林经营方案</t>
  </si>
  <si>
    <t>湘财建二指〔2019〕31号</t>
  </si>
  <si>
    <t>三国有林场</t>
  </si>
  <si>
    <t>2021年中央财政林业改革发展资金</t>
  </si>
  <si>
    <t>湘财预〔2021〕312号</t>
  </si>
  <si>
    <t>国家重点野生动植物保护资金</t>
  </si>
  <si>
    <t>湖南铂胜建设工程有限公司等</t>
  </si>
  <si>
    <t>候鸟迁徙通道候鸟保护与监测</t>
  </si>
  <si>
    <t>2022年中央林业草原生态保护恢复资金</t>
  </si>
  <si>
    <t>湘财预〔2021〕277号</t>
  </si>
  <si>
    <t>2022年提前批天然林商业性停伐补助、2022年提前批生态护林员补助</t>
  </si>
  <si>
    <t>中国人寿保险股份有限公司等</t>
  </si>
  <si>
    <t>2022年中央林业改革发展和省级林业生态保护修复及发展资金</t>
  </si>
  <si>
    <t>湘财预〔2021〕326号</t>
  </si>
  <si>
    <t>2022年中央天然商品林停伐管护补助、2022年中央和省级森林生态效益补偿、2022年中央造林补助、2022年中央上一轮退耕还生态林纳入森林抚育补助、2022年中央林业有害生物防治补助、2022年中央国家重点野生动植物补助、2020年湖南省林业贷款贴息</t>
  </si>
  <si>
    <t>绿源林业发展有限责任公司</t>
  </si>
  <si>
    <t>2020年森林禁伐省级补助资金</t>
  </si>
  <si>
    <t>湘财资环指〔2020〕74号</t>
  </si>
  <si>
    <t>大院国有林场等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</si>
  <si>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年省预算内基建资金</t>
    </r>
  </si>
  <si>
    <t>湘财建指〔2020〕29号</t>
  </si>
  <si>
    <t>炎陵县古树名木保护</t>
  </si>
  <si>
    <t>炎陵秀禾广告传媒有限责任公司等</t>
  </si>
  <si>
    <t>2021年度林路养护项目资金</t>
  </si>
  <si>
    <t>湘财建指〔2021〕56号</t>
  </si>
  <si>
    <t>2021年度林路养护资金</t>
  </si>
  <si>
    <t>2020年直属水文基础设施建设等项目中央预算内基建资金</t>
  </si>
  <si>
    <t>湘财建指〔2020〕175号</t>
  </si>
  <si>
    <t>木材战略储备基地建设项目</t>
  </si>
  <si>
    <t>桃源洞国有林场</t>
  </si>
  <si>
    <t>2020年森林草原资源培育专项中央预算内基建资金</t>
  </si>
  <si>
    <t>湘财建指〔2020〕142号</t>
  </si>
  <si>
    <t>2020年森林质量精准提升工程</t>
  </si>
  <si>
    <t>青石冈国有林场</t>
  </si>
  <si>
    <t>2021年度农林品牌专项资金</t>
  </si>
  <si>
    <t>株财国〔2021〕222号</t>
  </si>
  <si>
    <t>2021年度农林品牌专项</t>
  </si>
  <si>
    <t>炎陵金紫峰粮油股份有限公司等</t>
  </si>
  <si>
    <t>2021年第二批生态护林员补助</t>
  </si>
  <si>
    <t>湘财预〔2021〕182号</t>
  </si>
  <si>
    <t>炎陵县财政局</t>
  </si>
  <si>
    <t>株财国〔2021〕111号</t>
  </si>
  <si>
    <t>水口镇协成村林道新建、鹿原镇红光村林道维护及绿化</t>
  </si>
  <si>
    <t>水口镇协成村</t>
  </si>
  <si>
    <t>水口镇协成村林道新建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</si>
</sst>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.00_ "/>
    <numFmt numFmtId="177" formatCode="#,##0.00_);[Red]\(#,##0.00\)"/>
    <numFmt numFmtId="178" formatCode="#,##0_ "/>
    <numFmt numFmtId="179" formatCode="#,##0_);[Red]\(#,##0\)"/>
  </numFmts>
  <fonts count="25">
    <font>
      <sz val="11"/>
      <color indexed="8"/>
      <name val="宋体"/>
      <charset val="134"/>
    </font>
    <font>
      <sz val="11"/>
      <name val="宋体"/>
      <charset val="134"/>
    </font>
    <font>
      <sz val="24"/>
      <color indexed="8"/>
      <name val="宋体"/>
      <charset val="134"/>
    </font>
    <font>
      <sz val="11"/>
      <color theme="1"/>
      <name val="Tahoma"/>
      <charset val="134"/>
    </font>
    <font>
      <sz val="11"/>
      <color theme="1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6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13" borderId="5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7" borderId="3" applyNumberFormat="0" applyAlignment="0" applyProtection="0">
      <alignment vertical="center"/>
    </xf>
    <xf numFmtId="0" fontId="24" fillId="7" borderId="2" applyNumberFormat="0" applyAlignment="0" applyProtection="0">
      <alignment vertical="center"/>
    </xf>
    <xf numFmtId="0" fontId="21" fillId="17" borderId="7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3" fillId="0" borderId="0"/>
    <xf numFmtId="0" fontId="11" fillId="3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177" fontId="0" fillId="0" borderId="1" xfId="0" applyNumberForma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7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0" fontId="3" fillId="0" borderId="1" xfId="47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center" vertical="center" wrapText="1"/>
    </xf>
    <xf numFmtId="179" fontId="0" fillId="0" borderId="1" xfId="0" applyNumberFormat="1" applyFill="1" applyBorder="1" applyAlignment="1">
      <alignment horizontal="center" vertical="center" wrapText="1"/>
    </xf>
    <xf numFmtId="0" fontId="4" fillId="0" borderId="1" xfId="47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horizontal="right" vertical="center" wrapText="1"/>
    </xf>
    <xf numFmtId="178" fontId="0" fillId="0" borderId="1" xfId="0" applyNumberForma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2"/>
  <sheetViews>
    <sheetView showZeros="0" tabSelected="1" zoomScale="85" zoomScaleNormal="85" workbookViewId="0">
      <pane xSplit="3" ySplit="5" topLeftCell="D6" activePane="bottomRight" state="frozen"/>
      <selection/>
      <selection pane="topRight"/>
      <selection pane="bottomLeft"/>
      <selection pane="bottomRight" activeCell="D7" sqref="D7"/>
    </sheetView>
  </sheetViews>
  <sheetFormatPr defaultColWidth="9" defaultRowHeight="13.5"/>
  <cols>
    <col min="1" max="1" width="5.375" style="3" customWidth="1"/>
    <col min="2" max="2" width="27.375" style="2" customWidth="1"/>
    <col min="3" max="3" width="22.125" style="2" customWidth="1"/>
    <col min="4" max="4" width="82.35" style="2" customWidth="1"/>
    <col min="5" max="5" width="16.6166666666667" style="2" customWidth="1"/>
    <col min="6" max="6" width="15.875" style="2" customWidth="1"/>
    <col min="7" max="7" width="33.9666666666667" style="2" customWidth="1"/>
    <col min="8" max="8" width="14.125" style="2" customWidth="1"/>
    <col min="9" max="9" width="14.375" style="4" customWidth="1"/>
    <col min="10" max="10" width="19.9916666666667" style="2" customWidth="1"/>
    <col min="11" max="11" width="81.025" style="2" customWidth="1"/>
    <col min="12" max="12" width="16.875" style="2" customWidth="1"/>
    <col min="13" max="13" width="18.875" style="2" customWidth="1"/>
    <col min="14" max="14" width="11.625" style="2" customWidth="1"/>
    <col min="15" max="16384" width="9" style="2"/>
  </cols>
  <sheetData>
    <row r="1" ht="42" customHeight="1" spans="1:13">
      <c r="A1" s="5" t="s">
        <v>0</v>
      </c>
      <c r="B1" s="5"/>
      <c r="C1" s="5"/>
      <c r="D1" s="5"/>
      <c r="E1" s="5"/>
      <c r="F1" s="5"/>
      <c r="G1" s="5"/>
      <c r="H1" s="5"/>
      <c r="I1" s="23"/>
      <c r="J1" s="5"/>
      <c r="K1" s="5"/>
      <c r="L1" s="5"/>
      <c r="M1" s="5"/>
    </row>
    <row r="2" ht="23" customHeight="1" spans="13:13">
      <c r="M2" s="24" t="s">
        <v>1</v>
      </c>
    </row>
    <row r="3" ht="18" customHeight="1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21" t="s">
        <v>10</v>
      </c>
      <c r="J3" s="6"/>
      <c r="K3" s="6"/>
      <c r="L3" s="6" t="s">
        <v>11</v>
      </c>
      <c r="M3" s="6" t="s">
        <v>12</v>
      </c>
    </row>
    <row r="4" ht="18" customHeight="1" spans="1:13">
      <c r="A4" s="6"/>
      <c r="B4" s="6"/>
      <c r="C4" s="6"/>
      <c r="D4" s="6"/>
      <c r="E4" s="6"/>
      <c r="F4" s="6"/>
      <c r="G4" s="6"/>
      <c r="H4" s="6"/>
      <c r="I4" s="21" t="s">
        <v>6</v>
      </c>
      <c r="J4" s="6" t="s">
        <v>13</v>
      </c>
      <c r="K4" s="6" t="s">
        <v>5</v>
      </c>
      <c r="L4" s="6"/>
      <c r="M4" s="6"/>
    </row>
    <row r="5" ht="33.95" customHeight="1" spans="1:13">
      <c r="A5" s="6" t="s">
        <v>14</v>
      </c>
      <c r="B5" s="7" t="s">
        <v>15</v>
      </c>
      <c r="C5" s="8"/>
      <c r="D5" s="8"/>
      <c r="E5" s="9">
        <f t="shared" ref="E5:I5" si="0">SUM(E6:E29)</f>
        <v>60107584.73</v>
      </c>
      <c r="F5" s="9">
        <f t="shared" si="0"/>
        <v>60107584.73</v>
      </c>
      <c r="G5" s="9">
        <f t="shared" ref="G5:K5" si="1">SUM(G6:G8)</f>
        <v>0</v>
      </c>
      <c r="H5" s="9">
        <f t="shared" si="1"/>
        <v>0</v>
      </c>
      <c r="I5" s="21">
        <f t="shared" si="0"/>
        <v>19915272.12</v>
      </c>
      <c r="J5" s="9">
        <f t="shared" si="1"/>
        <v>0</v>
      </c>
      <c r="K5" s="9">
        <f t="shared" si="1"/>
        <v>0</v>
      </c>
      <c r="L5" s="9">
        <f>SUM(L6:L29)</f>
        <v>40192312.61</v>
      </c>
      <c r="M5" s="25"/>
    </row>
    <row r="6" s="1" customFormat="1" ht="31" customHeight="1" spans="1:13">
      <c r="A6" s="10">
        <v>1</v>
      </c>
      <c r="B6" s="11" t="s">
        <v>16</v>
      </c>
      <c r="C6" s="12" t="s">
        <v>17</v>
      </c>
      <c r="D6" s="10" t="s">
        <v>18</v>
      </c>
      <c r="E6" s="13">
        <v>1000000</v>
      </c>
      <c r="F6" s="13">
        <f t="shared" ref="F6:F28" si="2">E6</f>
        <v>1000000</v>
      </c>
      <c r="G6" s="14"/>
      <c r="H6" s="14" t="s">
        <v>19</v>
      </c>
      <c r="I6" s="26">
        <v>38000</v>
      </c>
      <c r="J6" s="14" t="s">
        <v>20</v>
      </c>
      <c r="K6" s="14" t="s">
        <v>18</v>
      </c>
      <c r="L6" s="26">
        <f t="shared" ref="L6:L28" si="3">E6-I6</f>
        <v>962000</v>
      </c>
      <c r="M6" s="10"/>
    </row>
    <row r="7" s="2" customFormat="1" ht="31" customHeight="1" spans="1:13">
      <c r="A7" s="6">
        <v>2</v>
      </c>
      <c r="B7" s="15" t="s">
        <v>21</v>
      </c>
      <c r="C7" s="16" t="s">
        <v>22</v>
      </c>
      <c r="D7" s="17" t="s">
        <v>23</v>
      </c>
      <c r="E7" s="9">
        <v>780578.67</v>
      </c>
      <c r="F7" s="9">
        <f t="shared" si="2"/>
        <v>780578.67</v>
      </c>
      <c r="G7" s="6" t="s">
        <v>24</v>
      </c>
      <c r="H7" s="18" t="s">
        <v>19</v>
      </c>
      <c r="I7" s="21">
        <f>7128+247500+20000+53400+17168+39900+50000+50000+20000+147482.67</f>
        <v>652578.67</v>
      </c>
      <c r="J7" s="6" t="s">
        <v>25</v>
      </c>
      <c r="K7" s="6" t="s">
        <v>26</v>
      </c>
      <c r="L7" s="21">
        <f t="shared" si="3"/>
        <v>128000</v>
      </c>
      <c r="M7" s="6"/>
    </row>
    <row r="8" s="2" customFormat="1" ht="31" customHeight="1" spans="1:13">
      <c r="A8" s="10">
        <v>3</v>
      </c>
      <c r="B8" s="15" t="s">
        <v>27</v>
      </c>
      <c r="C8" s="16" t="s">
        <v>28</v>
      </c>
      <c r="D8" s="17" t="s">
        <v>29</v>
      </c>
      <c r="E8" s="9">
        <v>390000</v>
      </c>
      <c r="F8" s="9">
        <f t="shared" si="2"/>
        <v>390000</v>
      </c>
      <c r="G8" s="6"/>
      <c r="H8" s="18" t="s">
        <v>19</v>
      </c>
      <c r="I8" s="21">
        <f>56741+100000+100000</f>
        <v>256741</v>
      </c>
      <c r="J8" s="17" t="s">
        <v>30</v>
      </c>
      <c r="K8" s="6" t="s">
        <v>29</v>
      </c>
      <c r="L8" s="21">
        <f t="shared" si="3"/>
        <v>133259</v>
      </c>
      <c r="M8" s="6"/>
    </row>
    <row r="9" s="3" customFormat="1" ht="31" customHeight="1" spans="1:13">
      <c r="A9" s="6">
        <v>4</v>
      </c>
      <c r="B9" s="6" t="s">
        <v>31</v>
      </c>
      <c r="C9" s="6" t="s">
        <v>32</v>
      </c>
      <c r="D9" s="6" t="s">
        <v>33</v>
      </c>
      <c r="E9" s="19">
        <v>2400000</v>
      </c>
      <c r="F9" s="9">
        <f t="shared" si="2"/>
        <v>2400000</v>
      </c>
      <c r="G9" s="6"/>
      <c r="H9" s="6" t="s">
        <v>19</v>
      </c>
      <c r="I9" s="21">
        <v>300800</v>
      </c>
      <c r="J9" s="6" t="s">
        <v>34</v>
      </c>
      <c r="K9" s="6" t="s">
        <v>35</v>
      </c>
      <c r="L9" s="21">
        <f t="shared" si="3"/>
        <v>2099200</v>
      </c>
      <c r="M9" s="6"/>
    </row>
    <row r="10" s="3" customFormat="1" ht="31" customHeight="1" spans="1:13">
      <c r="A10" s="10">
        <v>5</v>
      </c>
      <c r="B10" s="6" t="s">
        <v>36</v>
      </c>
      <c r="C10" s="6" t="s">
        <v>37</v>
      </c>
      <c r="D10" s="20" t="s">
        <v>38</v>
      </c>
      <c r="E10" s="21">
        <v>262685.76</v>
      </c>
      <c r="F10" s="9">
        <f t="shared" si="2"/>
        <v>262685.76</v>
      </c>
      <c r="G10" s="6"/>
      <c r="H10" s="6" t="s">
        <v>19</v>
      </c>
      <c r="I10" s="21">
        <v>262685.76</v>
      </c>
      <c r="J10" s="6" t="s">
        <v>39</v>
      </c>
      <c r="K10" s="6" t="s">
        <v>40</v>
      </c>
      <c r="L10" s="21">
        <f t="shared" si="3"/>
        <v>0</v>
      </c>
      <c r="M10" s="6"/>
    </row>
    <row r="11" s="3" customFormat="1" ht="31" customHeight="1" spans="1:13">
      <c r="A11" s="6">
        <v>6</v>
      </c>
      <c r="B11" s="6" t="s">
        <v>41</v>
      </c>
      <c r="C11" s="6" t="s">
        <v>42</v>
      </c>
      <c r="D11" s="6" t="s">
        <v>43</v>
      </c>
      <c r="E11" s="21">
        <v>6336052.89</v>
      </c>
      <c r="F11" s="9">
        <f t="shared" si="2"/>
        <v>6336052.89</v>
      </c>
      <c r="G11" s="6" t="s">
        <v>44</v>
      </c>
      <c r="H11" s="6" t="s">
        <v>19</v>
      </c>
      <c r="I11" s="21">
        <f>50000+160000+60000+20000+130000+345818.28+295000+900000+697.5+1907.75+13139.35+250000</f>
        <v>2226562.88</v>
      </c>
      <c r="J11" s="6" t="s">
        <v>25</v>
      </c>
      <c r="K11" s="6" t="s">
        <v>43</v>
      </c>
      <c r="L11" s="21">
        <f t="shared" si="3"/>
        <v>4109490.01</v>
      </c>
      <c r="M11" s="6"/>
    </row>
    <row r="12" s="3" customFormat="1" ht="31" customHeight="1" spans="1:13">
      <c r="A12" s="10">
        <v>7</v>
      </c>
      <c r="B12" s="6" t="s">
        <v>45</v>
      </c>
      <c r="C12" s="6" t="s">
        <v>46</v>
      </c>
      <c r="D12" s="6" t="s">
        <v>47</v>
      </c>
      <c r="E12" s="21">
        <v>4590000</v>
      </c>
      <c r="F12" s="9">
        <f t="shared" si="2"/>
        <v>4590000</v>
      </c>
      <c r="G12" s="6"/>
      <c r="H12" s="6" t="s">
        <v>19</v>
      </c>
      <c r="I12" s="21">
        <f>600000+150000+47640+300000+30000+1912901.8</f>
        <v>3040541.8</v>
      </c>
      <c r="J12" s="6" t="s">
        <v>48</v>
      </c>
      <c r="K12" s="6" t="s">
        <v>47</v>
      </c>
      <c r="L12" s="21">
        <f t="shared" si="3"/>
        <v>1549458.2</v>
      </c>
      <c r="M12" s="6"/>
    </row>
    <row r="13" s="3" customFormat="1" ht="37" customHeight="1" spans="1:13">
      <c r="A13" s="6">
        <v>8</v>
      </c>
      <c r="B13" s="6" t="s">
        <v>49</v>
      </c>
      <c r="C13" s="6" t="s">
        <v>50</v>
      </c>
      <c r="D13" s="6" t="s">
        <v>51</v>
      </c>
      <c r="E13" s="21">
        <v>400000</v>
      </c>
      <c r="F13" s="9">
        <f t="shared" si="2"/>
        <v>400000</v>
      </c>
      <c r="G13" s="6"/>
      <c r="H13" s="6" t="s">
        <v>19</v>
      </c>
      <c r="I13" s="21">
        <v>245800</v>
      </c>
      <c r="J13" s="6" t="s">
        <v>52</v>
      </c>
      <c r="K13" s="6" t="s">
        <v>51</v>
      </c>
      <c r="L13" s="21">
        <f t="shared" si="3"/>
        <v>154200</v>
      </c>
      <c r="M13" s="6"/>
    </row>
    <row r="14" s="3" customFormat="1" ht="37" customHeight="1" spans="1:13">
      <c r="A14" s="10">
        <v>9</v>
      </c>
      <c r="B14" s="6" t="s">
        <v>53</v>
      </c>
      <c r="C14" s="6" t="s">
        <v>54</v>
      </c>
      <c r="D14" s="6" t="s">
        <v>55</v>
      </c>
      <c r="E14" s="21">
        <v>3070000</v>
      </c>
      <c r="F14" s="9">
        <f t="shared" si="2"/>
        <v>3070000</v>
      </c>
      <c r="G14" s="6"/>
      <c r="H14" s="6" t="s">
        <v>19</v>
      </c>
      <c r="I14" s="21">
        <v>70000</v>
      </c>
      <c r="J14" s="6" t="s">
        <v>52</v>
      </c>
      <c r="K14" s="6" t="s">
        <v>55</v>
      </c>
      <c r="L14" s="21">
        <f t="shared" si="3"/>
        <v>3000000</v>
      </c>
      <c r="M14" s="6"/>
    </row>
    <row r="15" s="3" customFormat="1" ht="37" customHeight="1" spans="1:13">
      <c r="A15" s="6">
        <v>10</v>
      </c>
      <c r="B15" s="6" t="s">
        <v>56</v>
      </c>
      <c r="C15" s="6" t="s">
        <v>57</v>
      </c>
      <c r="D15" s="6" t="s">
        <v>56</v>
      </c>
      <c r="E15" s="21">
        <v>100000</v>
      </c>
      <c r="F15" s="9">
        <f t="shared" si="2"/>
        <v>100000</v>
      </c>
      <c r="G15" s="6"/>
      <c r="H15" s="6" t="s">
        <v>19</v>
      </c>
      <c r="I15" s="21">
        <v>100000</v>
      </c>
      <c r="J15" s="6" t="s">
        <v>58</v>
      </c>
      <c r="K15" s="6" t="s">
        <v>56</v>
      </c>
      <c r="L15" s="21">
        <f t="shared" si="3"/>
        <v>0</v>
      </c>
      <c r="M15" s="6"/>
    </row>
    <row r="16" s="3" customFormat="1" ht="37" customHeight="1" spans="1:13">
      <c r="A16" s="10">
        <v>11</v>
      </c>
      <c r="B16" s="6" t="s">
        <v>59</v>
      </c>
      <c r="C16" s="6" t="s">
        <v>60</v>
      </c>
      <c r="D16" s="6" t="s">
        <v>61</v>
      </c>
      <c r="E16" s="21">
        <v>300000</v>
      </c>
      <c r="F16" s="9">
        <f t="shared" si="2"/>
        <v>300000</v>
      </c>
      <c r="G16" s="6"/>
      <c r="H16" s="6" t="s">
        <v>19</v>
      </c>
      <c r="I16" s="21">
        <v>294193.21</v>
      </c>
      <c r="J16" s="6" t="s">
        <v>62</v>
      </c>
      <c r="K16" s="6" t="s">
        <v>63</v>
      </c>
      <c r="L16" s="21">
        <f t="shared" si="3"/>
        <v>5806.78999999998</v>
      </c>
      <c r="M16" s="6"/>
    </row>
    <row r="17" s="3" customFormat="1" ht="37" customHeight="1" spans="1:13">
      <c r="A17" s="6">
        <v>12</v>
      </c>
      <c r="B17" s="6" t="s">
        <v>64</v>
      </c>
      <c r="C17" s="6" t="s">
        <v>65</v>
      </c>
      <c r="D17" s="6" t="s">
        <v>66</v>
      </c>
      <c r="E17" s="21">
        <v>9000000</v>
      </c>
      <c r="F17" s="9">
        <f t="shared" si="2"/>
        <v>9000000</v>
      </c>
      <c r="G17" s="6"/>
      <c r="H17" s="6" t="s">
        <v>19</v>
      </c>
      <c r="I17" s="21">
        <f>167248.8+87120+1500000+3460000+1840000+592800</f>
        <v>7647168.8</v>
      </c>
      <c r="J17" s="6" t="s">
        <v>67</v>
      </c>
      <c r="K17" s="6" t="s">
        <v>66</v>
      </c>
      <c r="L17" s="21">
        <f t="shared" si="3"/>
        <v>1352831.2</v>
      </c>
      <c r="M17" s="6"/>
    </row>
    <row r="18" s="3" customFormat="1" ht="47" customHeight="1" spans="1:13">
      <c r="A18" s="10">
        <v>13</v>
      </c>
      <c r="B18" s="6" t="s">
        <v>68</v>
      </c>
      <c r="C18" s="6" t="s">
        <v>69</v>
      </c>
      <c r="D18" s="6" t="s">
        <v>70</v>
      </c>
      <c r="E18" s="21">
        <v>27689000</v>
      </c>
      <c r="F18" s="9">
        <f t="shared" si="2"/>
        <v>27689000</v>
      </c>
      <c r="G18" s="6"/>
      <c r="H18" s="6" t="s">
        <v>19</v>
      </c>
      <c r="I18" s="21">
        <f>903000+247500</f>
        <v>1150500</v>
      </c>
      <c r="J18" s="6" t="s">
        <v>71</v>
      </c>
      <c r="K18" s="6" t="s">
        <v>70</v>
      </c>
      <c r="L18" s="21">
        <f t="shared" si="3"/>
        <v>26538500</v>
      </c>
      <c r="M18" s="6"/>
    </row>
    <row r="19" s="3" customFormat="1" ht="37" customHeight="1" spans="1:13">
      <c r="A19" s="6">
        <v>14</v>
      </c>
      <c r="B19" s="6" t="s">
        <v>72</v>
      </c>
      <c r="C19" s="6" t="s">
        <v>73</v>
      </c>
      <c r="D19" s="6" t="s">
        <v>72</v>
      </c>
      <c r="E19" s="21">
        <v>1046100</v>
      </c>
      <c r="F19" s="9">
        <f t="shared" si="2"/>
        <v>1046100</v>
      </c>
      <c r="G19" s="6"/>
      <c r="H19" s="6" t="s">
        <v>19</v>
      </c>
      <c r="I19" s="21">
        <v>1046100</v>
      </c>
      <c r="J19" s="6" t="s">
        <v>74</v>
      </c>
      <c r="K19" s="6" t="s">
        <v>72</v>
      </c>
      <c r="L19" s="21">
        <f t="shared" si="3"/>
        <v>0</v>
      </c>
      <c r="M19" s="6"/>
    </row>
    <row r="20" s="3" customFormat="1" ht="37" customHeight="1" spans="1:13">
      <c r="A20" s="10">
        <v>15</v>
      </c>
      <c r="B20" s="22" t="s">
        <v>75</v>
      </c>
      <c r="C20" s="22" t="s">
        <v>76</v>
      </c>
      <c r="D20" s="22" t="s">
        <v>77</v>
      </c>
      <c r="E20" s="21">
        <v>53167.41</v>
      </c>
      <c r="F20" s="9">
        <f t="shared" si="2"/>
        <v>53167.41</v>
      </c>
      <c r="G20" s="6"/>
      <c r="H20" s="6" t="s">
        <v>19</v>
      </c>
      <c r="I20" s="21">
        <v>43600</v>
      </c>
      <c r="J20" s="6" t="s">
        <v>78</v>
      </c>
      <c r="K20" s="22" t="s">
        <v>77</v>
      </c>
      <c r="L20" s="21">
        <f t="shared" si="3"/>
        <v>9567.41</v>
      </c>
      <c r="M20" s="6"/>
    </row>
    <row r="21" s="3" customFormat="1" ht="37" customHeight="1" spans="1:13">
      <c r="A21" s="6">
        <v>16</v>
      </c>
      <c r="B21" s="22" t="s">
        <v>79</v>
      </c>
      <c r="C21" s="22" t="s">
        <v>80</v>
      </c>
      <c r="D21" s="22" t="s">
        <v>81</v>
      </c>
      <c r="E21" s="21">
        <v>600000</v>
      </c>
      <c r="F21" s="9">
        <f t="shared" si="2"/>
        <v>600000</v>
      </c>
      <c r="G21" s="6"/>
      <c r="H21" s="6" t="s">
        <v>19</v>
      </c>
      <c r="I21" s="21">
        <v>600000</v>
      </c>
      <c r="J21" s="6" t="s">
        <v>58</v>
      </c>
      <c r="K21" s="22" t="s">
        <v>81</v>
      </c>
      <c r="L21" s="21">
        <f t="shared" si="3"/>
        <v>0</v>
      </c>
      <c r="M21" s="6"/>
    </row>
    <row r="22" s="3" customFormat="1" ht="37" customHeight="1" spans="1:13">
      <c r="A22" s="10">
        <v>17</v>
      </c>
      <c r="B22" s="22" t="s">
        <v>82</v>
      </c>
      <c r="C22" s="22" t="s">
        <v>83</v>
      </c>
      <c r="D22" s="22" t="s">
        <v>84</v>
      </c>
      <c r="E22" s="21">
        <v>600000</v>
      </c>
      <c r="F22" s="9">
        <f t="shared" si="2"/>
        <v>600000</v>
      </c>
      <c r="G22" s="6"/>
      <c r="H22" s="6" t="s">
        <v>19</v>
      </c>
      <c r="I22" s="21">
        <v>600000</v>
      </c>
      <c r="J22" s="6" t="s">
        <v>85</v>
      </c>
      <c r="K22" s="22" t="s">
        <v>84</v>
      </c>
      <c r="L22" s="21">
        <f t="shared" si="3"/>
        <v>0</v>
      </c>
      <c r="M22" s="6"/>
    </row>
    <row r="23" s="3" customFormat="1" ht="37" customHeight="1" spans="1:13">
      <c r="A23" s="6">
        <v>18</v>
      </c>
      <c r="B23" s="22" t="s">
        <v>86</v>
      </c>
      <c r="C23" s="22" t="s">
        <v>87</v>
      </c>
      <c r="D23" s="22" t="s">
        <v>88</v>
      </c>
      <c r="E23" s="21">
        <v>1000000</v>
      </c>
      <c r="F23" s="9">
        <f t="shared" si="2"/>
        <v>1000000</v>
      </c>
      <c r="G23" s="6"/>
      <c r="H23" s="6" t="s">
        <v>19</v>
      </c>
      <c r="I23" s="21">
        <v>1000000</v>
      </c>
      <c r="J23" s="6" t="s">
        <v>89</v>
      </c>
      <c r="K23" s="22" t="s">
        <v>88</v>
      </c>
      <c r="L23" s="21">
        <f t="shared" si="3"/>
        <v>0</v>
      </c>
      <c r="M23" s="6"/>
    </row>
    <row r="24" s="3" customFormat="1" ht="37" customHeight="1" spans="1:13">
      <c r="A24" s="10">
        <v>19</v>
      </c>
      <c r="B24" s="22" t="s">
        <v>90</v>
      </c>
      <c r="C24" s="22" t="s">
        <v>91</v>
      </c>
      <c r="D24" s="22" t="s">
        <v>92</v>
      </c>
      <c r="E24" s="21">
        <v>170000</v>
      </c>
      <c r="F24" s="9">
        <f t="shared" si="2"/>
        <v>170000</v>
      </c>
      <c r="G24" s="6"/>
      <c r="H24" s="6" t="s">
        <v>19</v>
      </c>
      <c r="I24" s="21">
        <v>120000</v>
      </c>
      <c r="J24" s="6" t="s">
        <v>93</v>
      </c>
      <c r="K24" s="22" t="s">
        <v>92</v>
      </c>
      <c r="L24" s="21">
        <f t="shared" si="3"/>
        <v>50000</v>
      </c>
      <c r="M24" s="6"/>
    </row>
    <row r="25" s="3" customFormat="1" ht="37" customHeight="1" spans="1:13">
      <c r="A25" s="6">
        <v>20</v>
      </c>
      <c r="B25" s="22" t="s">
        <v>94</v>
      </c>
      <c r="C25" s="22" t="s">
        <v>95</v>
      </c>
      <c r="D25" s="22" t="s">
        <v>94</v>
      </c>
      <c r="E25" s="21">
        <v>120000</v>
      </c>
      <c r="F25" s="9">
        <f t="shared" si="2"/>
        <v>120000</v>
      </c>
      <c r="G25" s="6"/>
      <c r="H25" s="6" t="s">
        <v>19</v>
      </c>
      <c r="I25" s="21">
        <v>120000</v>
      </c>
      <c r="J25" s="6" t="s">
        <v>96</v>
      </c>
      <c r="K25" s="22" t="s">
        <v>94</v>
      </c>
      <c r="L25" s="21">
        <f t="shared" si="3"/>
        <v>0</v>
      </c>
      <c r="M25" s="6"/>
    </row>
    <row r="26" s="3" customFormat="1" ht="37" customHeight="1" spans="1:13">
      <c r="A26" s="10">
        <v>21</v>
      </c>
      <c r="B26" s="22" t="s">
        <v>45</v>
      </c>
      <c r="C26" s="22" t="s">
        <v>97</v>
      </c>
      <c r="D26" s="22" t="s">
        <v>98</v>
      </c>
      <c r="E26" s="21">
        <v>200000</v>
      </c>
      <c r="F26" s="9">
        <f t="shared" si="2"/>
        <v>200000</v>
      </c>
      <c r="G26" s="6"/>
      <c r="H26" s="6" t="s">
        <v>19</v>
      </c>
      <c r="I26" s="21">
        <v>100000</v>
      </c>
      <c r="J26" s="6" t="s">
        <v>99</v>
      </c>
      <c r="K26" s="22" t="s">
        <v>100</v>
      </c>
      <c r="L26" s="21">
        <f t="shared" si="3"/>
        <v>100000</v>
      </c>
      <c r="M26" s="6"/>
    </row>
    <row r="27" s="3" customFormat="1" ht="37" hidden="1" customHeight="1" spans="1:13">
      <c r="A27" s="6"/>
      <c r="B27" s="6"/>
      <c r="C27" s="6"/>
      <c r="D27" s="6"/>
      <c r="E27" s="21"/>
      <c r="F27" s="9">
        <f t="shared" si="2"/>
        <v>0</v>
      </c>
      <c r="G27" s="6"/>
      <c r="H27" s="6"/>
      <c r="I27" s="21"/>
      <c r="J27" s="6"/>
      <c r="K27" s="6"/>
      <c r="L27" s="21">
        <f t="shared" si="3"/>
        <v>0</v>
      </c>
      <c r="M27" s="6"/>
    </row>
    <row r="28" s="3" customFormat="1" ht="37" hidden="1" customHeight="1" spans="1:13">
      <c r="A28" s="6"/>
      <c r="B28" s="6"/>
      <c r="C28" s="6"/>
      <c r="D28" s="6"/>
      <c r="E28" s="21"/>
      <c r="F28" s="9">
        <f t="shared" si="2"/>
        <v>0</v>
      </c>
      <c r="G28" s="6"/>
      <c r="H28" s="6"/>
      <c r="I28" s="21"/>
      <c r="J28" s="6"/>
      <c r="K28" s="6"/>
      <c r="L28" s="21">
        <f t="shared" si="3"/>
        <v>0</v>
      </c>
      <c r="M28" s="6"/>
    </row>
    <row r="29" spans="5:5">
      <c r="E29" s="4"/>
    </row>
    <row r="30" spans="5:5">
      <c r="E30" s="4"/>
    </row>
    <row r="31" spans="5:5">
      <c r="E31" s="4"/>
    </row>
    <row r="32" spans="5:5">
      <c r="E32" s="4"/>
    </row>
    <row r="33" spans="5:5">
      <c r="E33" s="4"/>
    </row>
    <row r="34" spans="5:5">
      <c r="E34" s="4"/>
    </row>
    <row r="35" spans="5:5">
      <c r="E35" s="4"/>
    </row>
    <row r="36" spans="5:5">
      <c r="E36" s="4"/>
    </row>
    <row r="37" spans="5:5">
      <c r="E37" s="4"/>
    </row>
    <row r="38" spans="5:5">
      <c r="E38" s="4"/>
    </row>
    <row r="39" spans="5:5">
      <c r="E39" s="4"/>
    </row>
    <row r="40" spans="5:5">
      <c r="E40" s="4"/>
    </row>
    <row r="41" spans="5:5">
      <c r="E41" s="4"/>
    </row>
    <row r="42" spans="5:5">
      <c r="E42" s="4"/>
    </row>
  </sheetData>
  <mergeCells count="12">
    <mergeCell ref="A1:M1"/>
    <mergeCell ref="I3:K3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</mergeCells>
  <printOptions horizontalCentered="1"/>
  <pageMargins left="0.511805555555556" right="0.511805555555556" top="0.314583333333333" bottom="0.236111111111111" header="0.118055555555556" footer="0.0784722222222222"/>
  <pageSetup paperSize="9" scale="37" fitToHeight="0" orientation="landscape" horizontalDpi="600"/>
  <headerFooter>
    <oddFooter>&amp;C第&amp;P页-（财政专项）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财政专项2022.4月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原来是你</cp:lastModifiedBy>
  <dcterms:created xsi:type="dcterms:W3CDTF">2022-05-07T09:27:57Z</dcterms:created>
  <dcterms:modified xsi:type="dcterms:W3CDTF">2022-05-07T09:28:25Z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1A4F719EAF704073B693DB11E460E746</vt:lpwstr>
  </property>
  <property fmtid="{D5CDD505-2E9C-101B-9397-08002B2CF9AE}" pid="3" name="KSOProductBuildVer">
    <vt:lpwstr>2052-11.1.0.11636</vt:lpwstr>
  </property>
</Properties>
</file>