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4400" yWindow="45" windowWidth="14445" windowHeight="12465" tabRatio="555" firstSheet="6" activeTab="8"/>
  </bookViews>
  <sheets>
    <sheet name="调整表封面" sheetId="54" r:id="rId1"/>
    <sheet name="目录" sheetId="55" r:id="rId2"/>
    <sheet name="1.2021新增地方政府债务项目安排表" sheetId="50" r:id="rId3"/>
    <sheet name="2.2021年区级一般公共预算收入调整汇总表" sheetId="52" r:id="rId4"/>
    <sheet name="2-1地方一般公共预算收入调整明细表" sheetId="12" r:id="rId5"/>
    <sheet name="2-2一般性转移支付收入调整表" sheetId="56" r:id="rId6"/>
    <sheet name="2-3专项转移支付收入变动情况表" sheetId="57" r:id="rId7"/>
    <sheet name="3.2021年区级一般公共预算支出调整总表" sheetId="53" r:id="rId8"/>
    <sheet name="3-1.2021年区级一般公共预算支出调整明细表" sheetId="49" r:id="rId9"/>
    <sheet name="4.2021年区级政府性基金预算收入调整表" sheetId="2" r:id="rId10"/>
    <sheet name="5.2021年区级政府性基金预算支出调整表" sheetId="11" r:id="rId11"/>
    <sheet name="6.2021年区级地方政府债务限额情况表" sheetId="36" r:id="rId12"/>
  </sheets>
  <definedNames>
    <definedName name="_xlnm._FilterDatabase" localSheetId="8" hidden="1">'3-1.2021年区级一般公共预算支出调整明细表'!$A$4:$D$1043</definedName>
    <definedName name="_xlnm.Print_Area" localSheetId="5">'2-2一般性转移支付收入调整表'!$5:$38</definedName>
    <definedName name="_xlnm.Print_Area" localSheetId="8">'3-1.2021年区级一般公共预算支出调整明细表'!$6:$1041</definedName>
    <definedName name="_xlnm.Print_Titles" localSheetId="4">'2-1地方一般公共预算收入调整明细表'!$1:$4</definedName>
    <definedName name="_xlnm.Print_Titles" localSheetId="5">'2-2一般性转移支付收入调整表'!$A:$D,'2-2一般性转移支付收入调整表'!$1:$4</definedName>
    <definedName name="_xlnm.Print_Titles" localSheetId="8">'3-1.2021年区级一般公共预算支出调整明细表'!$A:$D,'3-1.2021年区级一般公共预算支出调整明细表'!$1:$4</definedName>
    <definedName name="_xlnm.Print_Titles" localSheetId="9">'4.2021年区级政府性基金预算收入调整表'!$1:$4</definedName>
    <definedName name="_xlnm.Print_Titles" localSheetId="10">'5.2021年区级政府性基金预算支出调整表'!$1:$4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D38" i="56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C5"/>
  <c r="C283" i="49"/>
  <c r="D824"/>
  <c r="D822"/>
  <c r="C821"/>
  <c r="D821" s="1"/>
  <c r="B821"/>
  <c r="D124"/>
  <c r="C123"/>
  <c r="D123" s="1"/>
  <c r="D30" i="11"/>
  <c r="C32"/>
  <c r="C31"/>
  <c r="C25"/>
  <c r="C11"/>
  <c r="C15" i="52"/>
  <c r="D15"/>
  <c r="F25" i="57"/>
  <c r="F8"/>
  <c r="F14"/>
  <c r="F15"/>
  <c r="F16"/>
  <c r="F19"/>
  <c r="F20"/>
  <c r="F21"/>
  <c r="F22"/>
  <c r="F23"/>
  <c r="F24"/>
  <c r="D6"/>
  <c r="E6"/>
  <c r="B6"/>
  <c r="C8"/>
  <c r="C9"/>
  <c r="F9" s="1"/>
  <c r="C10"/>
  <c r="F10" s="1"/>
  <c r="C11"/>
  <c r="F11" s="1"/>
  <c r="C12"/>
  <c r="F12" s="1"/>
  <c r="C13"/>
  <c r="F13" s="1"/>
  <c r="C14"/>
  <c r="C15"/>
  <c r="C16"/>
  <c r="C17"/>
  <c r="F17" s="1"/>
  <c r="C18"/>
  <c r="F18" s="1"/>
  <c r="C19"/>
  <c r="C20"/>
  <c r="C23"/>
  <c r="C24"/>
  <c r="C25"/>
  <c r="C7"/>
  <c r="F7" s="1"/>
  <c r="D1021" i="49"/>
  <c r="D1022"/>
  <c r="D1024"/>
  <c r="D1025"/>
  <c r="D1026"/>
  <c r="D1027"/>
  <c r="C1023"/>
  <c r="B1023"/>
  <c r="B1020" s="1"/>
  <c r="C1020"/>
  <c r="C8" i="53"/>
  <c r="C7" s="1"/>
  <c r="C12" i="2"/>
  <c r="D12"/>
  <c r="B5" i="56"/>
  <c r="D13" i="52"/>
  <c r="D13" i="2"/>
  <c r="D14"/>
  <c r="D15"/>
  <c r="D8"/>
  <c r="D9"/>
  <c r="D10"/>
  <c r="D41" i="11"/>
  <c r="D42"/>
  <c r="D40"/>
  <c r="D38"/>
  <c r="D36"/>
  <c r="D34"/>
  <c r="D33" s="1"/>
  <c r="D31"/>
  <c r="D32"/>
  <c r="D29"/>
  <c r="D27"/>
  <c r="D24"/>
  <c r="D25"/>
  <c r="D23"/>
  <c r="D18"/>
  <c r="D19"/>
  <c r="D20"/>
  <c r="D21"/>
  <c r="D17"/>
  <c r="D15"/>
  <c r="D14"/>
  <c r="D12"/>
  <c r="D11"/>
  <c r="D9"/>
  <c r="C39"/>
  <c r="B39"/>
  <c r="C37"/>
  <c r="D37"/>
  <c r="B37"/>
  <c r="C35"/>
  <c r="D35"/>
  <c r="B35"/>
  <c r="C7"/>
  <c r="C10"/>
  <c r="D10"/>
  <c r="C13"/>
  <c r="D13"/>
  <c r="C16"/>
  <c r="C22"/>
  <c r="C26"/>
  <c r="D26"/>
  <c r="C28"/>
  <c r="C33"/>
  <c r="B33"/>
  <c r="B26"/>
  <c r="B28"/>
  <c r="B22"/>
  <c r="B16"/>
  <c r="B13"/>
  <c r="B10"/>
  <c r="B7"/>
  <c r="D43"/>
  <c r="C6" i="2"/>
  <c r="C11"/>
  <c r="D11" s="1"/>
  <c r="C16"/>
  <c r="B823" i="49"/>
  <c r="D823" s="1"/>
  <c r="C805"/>
  <c r="D805"/>
  <c r="B805"/>
  <c r="B665"/>
  <c r="B519"/>
  <c r="D466"/>
  <c r="B123"/>
  <c r="C1016"/>
  <c r="D1016"/>
  <c r="B1016"/>
  <c r="C568"/>
  <c r="B568"/>
  <c r="B15" i="52"/>
  <c r="D17"/>
  <c r="D19"/>
  <c r="D14"/>
  <c r="C11"/>
  <c r="B11"/>
  <c r="D397" i="49"/>
  <c r="D398"/>
  <c r="D399"/>
  <c r="D402"/>
  <c r="D403"/>
  <c r="D404"/>
  <c r="D405"/>
  <c r="D406"/>
  <c r="D407"/>
  <c r="D408"/>
  <c r="D409"/>
  <c r="D410"/>
  <c r="D411"/>
  <c r="D412"/>
  <c r="D413"/>
  <c r="D414"/>
  <c r="D416"/>
  <c r="D417"/>
  <c r="D418"/>
  <c r="D419"/>
  <c r="D420"/>
  <c r="D421"/>
  <c r="D422"/>
  <c r="D423"/>
  <c r="D424"/>
  <c r="D426"/>
  <c r="D427"/>
  <c r="D428"/>
  <c r="D429"/>
  <c r="D430"/>
  <c r="D431"/>
  <c r="D432"/>
  <c r="D433"/>
  <c r="D435"/>
  <c r="D436"/>
  <c r="D437"/>
  <c r="D439"/>
  <c r="D440"/>
  <c r="D441"/>
  <c r="D442"/>
  <c r="D443"/>
  <c r="D444"/>
  <c r="D445"/>
  <c r="D446"/>
  <c r="D447"/>
  <c r="D449"/>
  <c r="D450"/>
  <c r="D451"/>
  <c r="D452"/>
  <c r="D453"/>
  <c r="D454"/>
  <c r="D455"/>
  <c r="D457"/>
  <c r="D458"/>
  <c r="D459"/>
  <c r="D460"/>
  <c r="D461"/>
  <c r="D462"/>
  <c r="D464"/>
  <c r="D465"/>
  <c r="D467"/>
  <c r="D468"/>
  <c r="D469"/>
  <c r="D470"/>
  <c r="D472"/>
  <c r="D473"/>
  <c r="D474"/>
  <c r="D475"/>
  <c r="D476"/>
  <c r="D477"/>
  <c r="D478"/>
  <c r="D479"/>
  <c r="D481"/>
  <c r="D482"/>
  <c r="D483"/>
  <c r="D484"/>
  <c r="D486"/>
  <c r="D487"/>
  <c r="D489"/>
  <c r="D490"/>
  <c r="D492"/>
  <c r="D493"/>
  <c r="D495"/>
  <c r="D496"/>
  <c r="D498"/>
  <c r="D499"/>
  <c r="D501"/>
  <c r="D502"/>
  <c r="D503"/>
  <c r="D505"/>
  <c r="D506"/>
  <c r="D507"/>
  <c r="D508"/>
  <c r="D510"/>
  <c r="D511"/>
  <c r="D512"/>
  <c r="D513"/>
  <c r="D514"/>
  <c r="D515"/>
  <c r="D516"/>
  <c r="D518"/>
  <c r="D523"/>
  <c r="D524"/>
  <c r="D525"/>
  <c r="D526"/>
  <c r="D528"/>
  <c r="D529"/>
  <c r="D530"/>
  <c r="D531"/>
  <c r="D532"/>
  <c r="D533"/>
  <c r="D534"/>
  <c r="D535"/>
  <c r="D536"/>
  <c r="D537"/>
  <c r="D538"/>
  <c r="D539"/>
  <c r="D541"/>
  <c r="D542"/>
  <c r="D543"/>
  <c r="D545"/>
  <c r="D546"/>
  <c r="D547"/>
  <c r="D548"/>
  <c r="D549"/>
  <c r="D550"/>
  <c r="D551"/>
  <c r="D552"/>
  <c r="D553"/>
  <c r="D554"/>
  <c r="D555"/>
  <c r="D557"/>
  <c r="D558"/>
  <c r="D560"/>
  <c r="D561"/>
  <c r="D562"/>
  <c r="D564"/>
  <c r="D565"/>
  <c r="D566"/>
  <c r="D567"/>
  <c r="D569"/>
  <c r="D570"/>
  <c r="D571"/>
  <c r="D573"/>
  <c r="D574"/>
  <c r="D575"/>
  <c r="D577"/>
  <c r="D578"/>
  <c r="D580"/>
  <c r="D581"/>
  <c r="D582"/>
  <c r="D583"/>
  <c r="D584"/>
  <c r="D585"/>
  <c r="D586"/>
  <c r="D587"/>
  <c r="D589"/>
  <c r="D591"/>
  <c r="D594"/>
  <c r="D595"/>
  <c r="D596"/>
  <c r="D597"/>
  <c r="D598"/>
  <c r="D599"/>
  <c r="D600"/>
  <c r="D601"/>
  <c r="D602"/>
  <c r="D604"/>
  <c r="D605"/>
  <c r="D606"/>
  <c r="D608"/>
  <c r="D609"/>
  <c r="D610"/>
  <c r="D611"/>
  <c r="D612"/>
  <c r="D613"/>
  <c r="D614"/>
  <c r="D616"/>
  <c r="D617"/>
  <c r="D618"/>
  <c r="D619"/>
  <c r="D620"/>
  <c r="D622"/>
  <c r="D623"/>
  <c r="D624"/>
  <c r="D625"/>
  <c r="D626"/>
  <c r="D627"/>
  <c r="D629"/>
  <c r="D630"/>
  <c r="D631"/>
  <c r="D632"/>
  <c r="D633"/>
  <c r="D635"/>
  <c r="D637"/>
  <c r="D638"/>
  <c r="D639"/>
  <c r="D640"/>
  <c r="D641"/>
  <c r="D643"/>
  <c r="D646"/>
  <c r="D647"/>
  <c r="D648"/>
  <c r="D649"/>
  <c r="D650"/>
  <c r="D651"/>
  <c r="D652"/>
  <c r="D653"/>
  <c r="D654"/>
  <c r="D655"/>
  <c r="D657"/>
  <c r="D659"/>
  <c r="D660"/>
  <c r="D662"/>
  <c r="D663"/>
  <c r="D664"/>
  <c r="D666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5"/>
  <c r="D746"/>
  <c r="D747"/>
  <c r="D748"/>
  <c r="D749"/>
  <c r="D750"/>
  <c r="D751"/>
  <c r="D752"/>
  <c r="D753"/>
  <c r="D754"/>
  <c r="D756"/>
  <c r="D757"/>
  <c r="D758"/>
  <c r="D759"/>
  <c r="D760"/>
  <c r="D762"/>
  <c r="D763"/>
  <c r="D764"/>
  <c r="D765"/>
  <c r="D766"/>
  <c r="D767"/>
  <c r="D769"/>
  <c r="D770"/>
  <c r="D771"/>
  <c r="D772"/>
  <c r="D773"/>
  <c r="D774"/>
  <c r="D776"/>
  <c r="D777"/>
  <c r="D779"/>
  <c r="D780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8"/>
  <c r="D809"/>
  <c r="D810"/>
  <c r="D811"/>
  <c r="D813"/>
  <c r="D814"/>
  <c r="D815"/>
  <c r="D816"/>
  <c r="D818"/>
  <c r="D819"/>
  <c r="D826"/>
  <c r="D827"/>
  <c r="D828"/>
  <c r="D829"/>
  <c r="D830"/>
  <c r="D831"/>
  <c r="D832"/>
  <c r="D833"/>
  <c r="D834"/>
  <c r="D835"/>
  <c r="D837"/>
  <c r="D838"/>
  <c r="D839"/>
  <c r="D840"/>
  <c r="D841"/>
  <c r="D842"/>
  <c r="D844"/>
  <c r="D845"/>
  <c r="D846"/>
  <c r="D847"/>
  <c r="D848"/>
  <c r="D849"/>
  <c r="D851"/>
  <c r="D852"/>
  <c r="D853"/>
  <c r="D854"/>
  <c r="D855"/>
  <c r="D858"/>
  <c r="D859"/>
  <c r="D860"/>
  <c r="D861"/>
  <c r="D862"/>
  <c r="D863"/>
  <c r="D864"/>
  <c r="D865"/>
  <c r="D866"/>
  <c r="D868"/>
  <c r="D869"/>
  <c r="D870"/>
  <c r="D871"/>
  <c r="D872"/>
  <c r="D874"/>
  <c r="D875"/>
  <c r="D878"/>
  <c r="D879"/>
  <c r="D880"/>
  <c r="D881"/>
  <c r="D882"/>
  <c r="D883"/>
  <c r="D885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7"/>
  <c r="D910"/>
  <c r="D911"/>
  <c r="D912"/>
  <c r="D913"/>
  <c r="D914"/>
  <c r="D915"/>
  <c r="D916"/>
  <c r="D917"/>
  <c r="D919"/>
  <c r="D920"/>
  <c r="D921"/>
  <c r="D923"/>
  <c r="D924"/>
  <c r="D925"/>
  <c r="D928"/>
  <c r="D929"/>
  <c r="D930"/>
  <c r="D931"/>
  <c r="D932"/>
  <c r="D933"/>
  <c r="D934"/>
  <c r="D935"/>
  <c r="D936"/>
  <c r="D937"/>
  <c r="D938"/>
  <c r="D939"/>
  <c r="D940"/>
  <c r="D941"/>
  <c r="D943"/>
  <c r="D944"/>
  <c r="D945"/>
  <c r="D946"/>
  <c r="D947"/>
  <c r="D949"/>
  <c r="D950"/>
  <c r="D951"/>
  <c r="D952"/>
  <c r="D953"/>
  <c r="D954"/>
  <c r="D955"/>
  <c r="D956"/>
  <c r="D957"/>
  <c r="D958"/>
  <c r="D959"/>
  <c r="D962"/>
  <c r="D963"/>
  <c r="D964"/>
  <c r="D965"/>
  <c r="D966"/>
  <c r="D967"/>
  <c r="D968"/>
  <c r="D969"/>
  <c r="D970"/>
  <c r="D971"/>
  <c r="D972"/>
  <c r="D974"/>
  <c r="D975"/>
  <c r="D976"/>
  <c r="D977"/>
  <c r="D978"/>
  <c r="D980"/>
  <c r="D981"/>
  <c r="D982"/>
  <c r="D983"/>
  <c r="D984"/>
  <c r="D986"/>
  <c r="D987"/>
  <c r="D988"/>
  <c r="D989"/>
  <c r="D990"/>
  <c r="D991"/>
  <c r="D992"/>
  <c r="D994"/>
  <c r="D995"/>
  <c r="D996"/>
  <c r="D997"/>
  <c r="D998"/>
  <c r="D999"/>
  <c r="D1000"/>
  <c r="D1001"/>
  <c r="D1002"/>
  <c r="D1003"/>
  <c r="D1004"/>
  <c r="D1005"/>
  <c r="D1007"/>
  <c r="D1008"/>
  <c r="D1009"/>
  <c r="D1011"/>
  <c r="D1012"/>
  <c r="D1013"/>
  <c r="D1014"/>
  <c r="D1015"/>
  <c r="D1018"/>
  <c r="D1029"/>
  <c r="D1030"/>
  <c r="D1032"/>
  <c r="D1033"/>
  <c r="D1034"/>
  <c r="D1036"/>
  <c r="D1037"/>
  <c r="D1038"/>
  <c r="D1040"/>
  <c r="D1041"/>
  <c r="D371"/>
  <c r="D372"/>
  <c r="D373"/>
  <c r="D374"/>
  <c r="D375"/>
  <c r="D376"/>
  <c r="D377"/>
  <c r="D378"/>
  <c r="D379"/>
  <c r="D381"/>
  <c r="D382"/>
  <c r="D383"/>
  <c r="D384"/>
  <c r="D385"/>
  <c r="D386"/>
  <c r="D387"/>
  <c r="D388"/>
  <c r="D390"/>
  <c r="D391"/>
  <c r="D392"/>
  <c r="D393"/>
  <c r="D394"/>
  <c r="D395"/>
  <c r="D346"/>
  <c r="D347"/>
  <c r="D348"/>
  <c r="D349"/>
  <c r="D350"/>
  <c r="D351"/>
  <c r="D352"/>
  <c r="D353"/>
  <c r="D354"/>
  <c r="D355"/>
  <c r="D356"/>
  <c r="D357"/>
  <c r="D358"/>
  <c r="D359"/>
  <c r="D360"/>
  <c r="D362"/>
  <c r="D363"/>
  <c r="D364"/>
  <c r="D365"/>
  <c r="D366"/>
  <c r="D367"/>
  <c r="D368"/>
  <c r="D370"/>
  <c r="D316"/>
  <c r="D317"/>
  <c r="D318"/>
  <c r="D319"/>
  <c r="D321"/>
  <c r="D322"/>
  <c r="D323"/>
  <c r="D324"/>
  <c r="D326"/>
  <c r="D327"/>
  <c r="D328"/>
  <c r="D329"/>
  <c r="D330"/>
  <c r="D331"/>
  <c r="D333"/>
  <c r="D334"/>
  <c r="D335"/>
  <c r="D337"/>
  <c r="D338"/>
  <c r="D340"/>
  <c r="D341"/>
  <c r="D342"/>
  <c r="D343"/>
  <c r="D286"/>
  <c r="D287"/>
  <c r="D289"/>
  <c r="D290"/>
  <c r="D291"/>
  <c r="D292"/>
  <c r="D293"/>
  <c r="D295"/>
  <c r="D296"/>
  <c r="D297"/>
  <c r="D298"/>
  <c r="D299"/>
  <c r="D300"/>
  <c r="D302"/>
  <c r="D305"/>
  <c r="D306"/>
  <c r="D307"/>
  <c r="D308"/>
  <c r="D310"/>
  <c r="D311"/>
  <c r="D312"/>
  <c r="D313"/>
  <c r="D314"/>
  <c r="D256"/>
  <c r="D257"/>
  <c r="D258"/>
  <c r="D259"/>
  <c r="D260"/>
  <c r="D261"/>
  <c r="D262"/>
  <c r="D263"/>
  <c r="D265"/>
  <c r="D268"/>
  <c r="D269"/>
  <c r="D270"/>
  <c r="D271"/>
  <c r="D273"/>
  <c r="D274"/>
  <c r="D275"/>
  <c r="D276"/>
  <c r="D277"/>
  <c r="D278"/>
  <c r="D279"/>
  <c r="D280"/>
  <c r="D282"/>
  <c r="D283"/>
  <c r="D284"/>
  <c r="D285"/>
  <c r="D233"/>
  <c r="D234"/>
  <c r="D235"/>
  <c r="D236"/>
  <c r="D237"/>
  <c r="D238"/>
  <c r="D240"/>
  <c r="D241"/>
  <c r="D242"/>
  <c r="D243"/>
  <c r="D244"/>
  <c r="D245"/>
  <c r="D246"/>
  <c r="D247"/>
  <c r="D249"/>
  <c r="D250"/>
  <c r="D251"/>
  <c r="D252"/>
  <c r="D253"/>
  <c r="D254"/>
  <c r="D255"/>
  <c r="D214"/>
  <c r="D215"/>
  <c r="D217"/>
  <c r="D220"/>
  <c r="D221"/>
  <c r="D223"/>
  <c r="D224"/>
  <c r="D225"/>
  <c r="D226"/>
  <c r="D227"/>
  <c r="D228"/>
  <c r="D229"/>
  <c r="D230"/>
  <c r="D232"/>
  <c r="D188"/>
  <c r="D189"/>
  <c r="D190"/>
  <c r="D191"/>
  <c r="D192"/>
  <c r="D193"/>
  <c r="D194"/>
  <c r="D195"/>
  <c r="D197"/>
  <c r="D198"/>
  <c r="D201"/>
  <c r="D202"/>
  <c r="D203"/>
  <c r="D204"/>
  <c r="D205"/>
  <c r="D207"/>
  <c r="D208"/>
  <c r="D209"/>
  <c r="D210"/>
  <c r="D211"/>
  <c r="D212"/>
  <c r="D213"/>
  <c r="D162"/>
  <c r="D163"/>
  <c r="D164"/>
  <c r="D166"/>
  <c r="D167"/>
  <c r="D168"/>
  <c r="D169"/>
  <c r="D170"/>
  <c r="D171"/>
  <c r="D172"/>
  <c r="D174"/>
  <c r="D175"/>
  <c r="D176"/>
  <c r="D177"/>
  <c r="D178"/>
  <c r="D180"/>
  <c r="D181"/>
  <c r="D182"/>
  <c r="D183"/>
  <c r="D184"/>
  <c r="D185"/>
  <c r="D186"/>
  <c r="D187"/>
  <c r="D133"/>
  <c r="D134"/>
  <c r="D135"/>
  <c r="D136"/>
  <c r="D137"/>
  <c r="D139"/>
  <c r="D140"/>
  <c r="D141"/>
  <c r="D142"/>
  <c r="D143"/>
  <c r="D144"/>
  <c r="D146"/>
  <c r="D147"/>
  <c r="D148"/>
  <c r="D149"/>
  <c r="D150"/>
  <c r="D151"/>
  <c r="D153"/>
  <c r="D154"/>
  <c r="D155"/>
  <c r="D156"/>
  <c r="D157"/>
  <c r="D158"/>
  <c r="D160"/>
  <c r="D161"/>
  <c r="D105"/>
  <c r="D106"/>
  <c r="D107"/>
  <c r="D108"/>
  <c r="D109"/>
  <c r="D110"/>
  <c r="D111"/>
  <c r="D113"/>
  <c r="D114"/>
  <c r="D115"/>
  <c r="D116"/>
  <c r="D117"/>
  <c r="D118"/>
  <c r="D119"/>
  <c r="D120"/>
  <c r="D121"/>
  <c r="D122"/>
  <c r="D126"/>
  <c r="D127"/>
  <c r="D128"/>
  <c r="D129"/>
  <c r="D130"/>
  <c r="D132"/>
  <c r="D75"/>
  <c r="D76"/>
  <c r="D77"/>
  <c r="D78"/>
  <c r="D79"/>
  <c r="D80"/>
  <c r="D81"/>
  <c r="D82"/>
  <c r="D83"/>
  <c r="D85"/>
  <c r="D86"/>
  <c r="D87"/>
  <c r="D88"/>
  <c r="D89"/>
  <c r="D90"/>
  <c r="D91"/>
  <c r="D92"/>
  <c r="D94"/>
  <c r="D95"/>
  <c r="D96"/>
  <c r="D97"/>
  <c r="D98"/>
  <c r="D99"/>
  <c r="D100"/>
  <c r="D101"/>
  <c r="D102"/>
  <c r="D104"/>
  <c r="D53"/>
  <c r="D54"/>
  <c r="D55"/>
  <c r="D56"/>
  <c r="D57"/>
  <c r="D58"/>
  <c r="D59"/>
  <c r="D60"/>
  <c r="D62"/>
  <c r="D63"/>
  <c r="D64"/>
  <c r="D65"/>
  <c r="D66"/>
  <c r="D67"/>
  <c r="D68"/>
  <c r="D69"/>
  <c r="D70"/>
  <c r="D71"/>
  <c r="D73"/>
  <c r="D74"/>
  <c r="D26"/>
  <c r="D27"/>
  <c r="D29"/>
  <c r="D30"/>
  <c r="D31"/>
  <c r="D32"/>
  <c r="D33"/>
  <c r="D34"/>
  <c r="D35"/>
  <c r="D36"/>
  <c r="D37"/>
  <c r="D38"/>
  <c r="D40"/>
  <c r="D41"/>
  <c r="D42"/>
  <c r="D43"/>
  <c r="D44"/>
  <c r="D45"/>
  <c r="D46"/>
  <c r="D47"/>
  <c r="D48"/>
  <c r="D49"/>
  <c r="D51"/>
  <c r="D52"/>
  <c r="D8"/>
  <c r="D9"/>
  <c r="D10"/>
  <c r="D11"/>
  <c r="D12"/>
  <c r="D13"/>
  <c r="D14"/>
  <c r="D15"/>
  <c r="D16"/>
  <c r="D17"/>
  <c r="D18"/>
  <c r="D20"/>
  <c r="D21"/>
  <c r="D22"/>
  <c r="D23"/>
  <c r="D24"/>
  <c r="D25"/>
  <c r="C593"/>
  <c r="C661"/>
  <c r="C173"/>
  <c r="C231"/>
  <c r="C239"/>
  <c r="C222"/>
  <c r="C28"/>
  <c r="C294"/>
  <c r="C1039"/>
  <c r="C1031"/>
  <c r="C1028" s="1"/>
  <c r="C1019" s="1"/>
  <c r="C1010"/>
  <c r="C1006"/>
  <c r="C993"/>
  <c r="C985"/>
  <c r="C979"/>
  <c r="C973"/>
  <c r="C961"/>
  <c r="C948"/>
  <c r="C942"/>
  <c r="C927"/>
  <c r="C922"/>
  <c r="C918"/>
  <c r="C909"/>
  <c r="C887"/>
  <c r="C886" s="1"/>
  <c r="C884"/>
  <c r="C877"/>
  <c r="C873"/>
  <c r="C867"/>
  <c r="C857"/>
  <c r="C850"/>
  <c r="C843"/>
  <c r="C825"/>
  <c r="C817"/>
  <c r="C812"/>
  <c r="C807"/>
  <c r="C782"/>
  <c r="C778"/>
  <c r="C775"/>
  <c r="C768"/>
  <c r="C761"/>
  <c r="C744"/>
  <c r="C718"/>
  <c r="C693"/>
  <c r="C668"/>
  <c r="C665"/>
  <c r="C658"/>
  <c r="C656"/>
  <c r="C645"/>
  <c r="B645"/>
  <c r="C642"/>
  <c r="C636"/>
  <c r="C634"/>
  <c r="C628"/>
  <c r="C621"/>
  <c r="C615"/>
  <c r="C607"/>
  <c r="C603"/>
  <c r="C590"/>
  <c r="C588"/>
  <c r="C579"/>
  <c r="C576"/>
  <c r="C572"/>
  <c r="C563"/>
  <c r="C559"/>
  <c r="C556"/>
  <c r="C544"/>
  <c r="C540"/>
  <c r="C527"/>
  <c r="C522"/>
  <c r="C517"/>
  <c r="C509"/>
  <c r="C504"/>
  <c r="C500"/>
  <c r="C497"/>
  <c r="C491"/>
  <c r="C488"/>
  <c r="C485"/>
  <c r="C480"/>
  <c r="C471"/>
  <c r="C463"/>
  <c r="C456"/>
  <c r="C448"/>
  <c r="C438"/>
  <c r="C434"/>
  <c r="C425"/>
  <c r="C415"/>
  <c r="C401"/>
  <c r="C396"/>
  <c r="C389"/>
  <c r="C380"/>
  <c r="C369"/>
  <c r="C361"/>
  <c r="C345"/>
  <c r="C339"/>
  <c r="C336"/>
  <c r="C325"/>
  <c r="C320"/>
  <c r="C315"/>
  <c r="C309"/>
  <c r="C304"/>
  <c r="C301"/>
  <c r="C288"/>
  <c r="C281"/>
  <c r="C272"/>
  <c r="C267"/>
  <c r="C264"/>
  <c r="C248"/>
  <c r="C219"/>
  <c r="C206"/>
  <c r="B206"/>
  <c r="C199"/>
  <c r="C196"/>
  <c r="C179"/>
  <c r="C165"/>
  <c r="C159"/>
  <c r="C152"/>
  <c r="C145"/>
  <c r="C138"/>
  <c r="C131"/>
  <c r="C125"/>
  <c r="C112"/>
  <c r="C103"/>
  <c r="C93"/>
  <c r="C84"/>
  <c r="C72"/>
  <c r="C61"/>
  <c r="C50"/>
  <c r="C39"/>
  <c r="C19"/>
  <c r="C7"/>
  <c r="B7" i="36"/>
  <c r="B6"/>
  <c r="D8" i="11"/>
  <c r="D7" s="1"/>
  <c r="D44"/>
  <c r="D17" i="2"/>
  <c r="D16" s="1"/>
  <c r="D18"/>
  <c r="B16"/>
  <c r="D7"/>
  <c r="D19"/>
  <c r="B11"/>
  <c r="B12"/>
  <c r="B6"/>
  <c r="B5" s="1"/>
  <c r="B8" i="53"/>
  <c r="B7" s="1"/>
  <c r="D12" i="52"/>
  <c r="D9"/>
  <c r="D16"/>
  <c r="D18"/>
  <c r="B7"/>
  <c r="B5" s="1"/>
  <c r="D25" i="12"/>
  <c r="D26"/>
  <c r="D27"/>
  <c r="D28"/>
  <c r="D29"/>
  <c r="D30"/>
  <c r="D31"/>
  <c r="D24"/>
  <c r="D8"/>
  <c r="D9"/>
  <c r="D10"/>
  <c r="D11"/>
  <c r="D12"/>
  <c r="D13"/>
  <c r="D14"/>
  <c r="D15"/>
  <c r="D16"/>
  <c r="D17"/>
  <c r="D18"/>
  <c r="D19"/>
  <c r="D20"/>
  <c r="D21"/>
  <c r="D22"/>
  <c r="D7"/>
  <c r="C23"/>
  <c r="C6"/>
  <c r="C12" i="50"/>
  <c r="C5"/>
  <c r="B1031" i="49"/>
  <c r="B1028" s="1"/>
  <c r="B1010"/>
  <c r="B973"/>
  <c r="B961"/>
  <c r="B927"/>
  <c r="B909"/>
  <c r="B887"/>
  <c r="B857"/>
  <c r="B850"/>
  <c r="B843"/>
  <c r="B836"/>
  <c r="D836" s="1"/>
  <c r="B825"/>
  <c r="B782"/>
  <c r="B775"/>
  <c r="B768"/>
  <c r="B761"/>
  <c r="B744"/>
  <c r="B718"/>
  <c r="B693"/>
  <c r="B668"/>
  <c r="B661"/>
  <c r="B658"/>
  <c r="B644" s="1"/>
  <c r="B656"/>
  <c r="B636"/>
  <c r="B621"/>
  <c r="B615"/>
  <c r="B607"/>
  <c r="B603"/>
  <c r="B593"/>
  <c r="B576"/>
  <c r="B572"/>
  <c r="B544"/>
  <c r="B540"/>
  <c r="B527"/>
  <c r="B522"/>
  <c r="B500"/>
  <c r="B491"/>
  <c r="B488"/>
  <c r="B485"/>
  <c r="B480"/>
  <c r="D480" s="1"/>
  <c r="B471"/>
  <c r="D471" s="1"/>
  <c r="B463"/>
  <c r="B456"/>
  <c r="B415"/>
  <c r="D415" s="1"/>
  <c r="B396"/>
  <c r="B389"/>
  <c r="B369"/>
  <c r="B361"/>
  <c r="B345"/>
  <c r="B325"/>
  <c r="B304"/>
  <c r="B272"/>
  <c r="B267"/>
  <c r="D267" s="1"/>
  <c r="B248"/>
  <c r="B222"/>
  <c r="B179"/>
  <c r="B173"/>
  <c r="B159"/>
  <c r="B152"/>
  <c r="B145"/>
  <c r="B138"/>
  <c r="B131"/>
  <c r="B125"/>
  <c r="B112"/>
  <c r="B103"/>
  <c r="B93"/>
  <c r="B84"/>
  <c r="B61"/>
  <c r="B39"/>
  <c r="B50"/>
  <c r="B28"/>
  <c r="B19"/>
  <c r="B7"/>
  <c r="B1039"/>
  <c r="B1006"/>
  <c r="B993"/>
  <c r="B985"/>
  <c r="B942"/>
  <c r="B918"/>
  <c r="B877"/>
  <c r="B873"/>
  <c r="D873" s="1"/>
  <c r="B867"/>
  <c r="B778"/>
  <c r="B755"/>
  <c r="D755" s="1"/>
  <c r="B642"/>
  <c r="B628"/>
  <c r="B579"/>
  <c r="B281"/>
  <c r="B590"/>
  <c r="B309"/>
  <c r="D22" i="11" l="1"/>
  <c r="D6" i="2"/>
  <c r="D1039" i="49"/>
  <c r="B820"/>
  <c r="D665"/>
  <c r="D1023"/>
  <c r="D857"/>
  <c r="C820"/>
  <c r="D272"/>
  <c r="F6" i="57"/>
  <c r="D28" i="11"/>
  <c r="C6"/>
  <c r="C5" s="1"/>
  <c r="C6" i="57"/>
  <c r="C7" i="52"/>
  <c r="D10"/>
  <c r="B1019" i="49"/>
  <c r="D1020"/>
  <c r="C5" i="2"/>
  <c r="C5" i="12"/>
  <c r="C6" i="52" s="1"/>
  <c r="D6" s="1"/>
  <c r="D16" i="11"/>
  <c r="D6" s="1"/>
  <c r="D5" s="1"/>
  <c r="D39"/>
  <c r="D5" i="2"/>
  <c r="B5" i="53"/>
  <c r="D5" i="56"/>
  <c r="B6" i="11"/>
  <c r="B5" s="1"/>
  <c r="C856" i="49"/>
  <c r="D568"/>
  <c r="D656"/>
  <c r="D918"/>
  <c r="D661"/>
  <c r="D590"/>
  <c r="D642"/>
  <c r="D658"/>
  <c r="D761"/>
  <c r="C781"/>
  <c r="C876"/>
  <c r="D93"/>
  <c r="D112"/>
  <c r="D131"/>
  <c r="D159"/>
  <c r="D309"/>
  <c r="D369"/>
  <c r="D389"/>
  <c r="D456"/>
  <c r="D485"/>
  <c r="D491"/>
  <c r="D500"/>
  <c r="D522"/>
  <c r="D540"/>
  <c r="D576"/>
  <c r="D603"/>
  <c r="D615"/>
  <c r="D628"/>
  <c r="D636"/>
  <c r="D768"/>
  <c r="D778"/>
  <c r="D843"/>
  <c r="D867"/>
  <c r="D973"/>
  <c r="D985"/>
  <c r="D1006"/>
  <c r="D222"/>
  <c r="D39"/>
  <c r="D84"/>
  <c r="D125"/>
  <c r="D138"/>
  <c r="D152"/>
  <c r="D304"/>
  <c r="D325"/>
  <c r="D361"/>
  <c r="D396"/>
  <c r="D463"/>
  <c r="D488"/>
  <c r="D527"/>
  <c r="D544"/>
  <c r="D572"/>
  <c r="D579"/>
  <c r="D775"/>
  <c r="D909"/>
  <c r="D942"/>
  <c r="D1010"/>
  <c r="D173"/>
  <c r="D23" i="12"/>
  <c r="D6"/>
  <c r="D11" i="52"/>
  <c r="C4" i="50"/>
  <c r="D1031" i="49"/>
  <c r="D1028" s="1"/>
  <c r="D1019" s="1"/>
  <c r="D993"/>
  <c r="C960"/>
  <c r="D961"/>
  <c r="D927"/>
  <c r="C926"/>
  <c r="D887"/>
  <c r="D877"/>
  <c r="D850"/>
  <c r="D825"/>
  <c r="D782"/>
  <c r="D744"/>
  <c r="D718"/>
  <c r="B667"/>
  <c r="D693"/>
  <c r="D668"/>
  <c r="D645"/>
  <c r="D621"/>
  <c r="D607"/>
  <c r="C592"/>
  <c r="D593"/>
  <c r="D345"/>
  <c r="D281"/>
  <c r="D248"/>
  <c r="D206"/>
  <c r="D179"/>
  <c r="D145"/>
  <c r="D103"/>
  <c r="D61"/>
  <c r="D50"/>
  <c r="D28"/>
  <c r="D19"/>
  <c r="D7"/>
  <c r="C644"/>
  <c r="D644" s="1"/>
  <c r="C218"/>
  <c r="C266"/>
  <c r="C908"/>
  <c r="C400"/>
  <c r="C521"/>
  <c r="C667"/>
  <c r="C6"/>
  <c r="C344"/>
  <c r="C303"/>
  <c r="B856"/>
  <c r="D856" s="1"/>
  <c r="C5" i="52" l="1"/>
  <c r="D820" i="49"/>
  <c r="D7" i="52"/>
  <c r="D5"/>
  <c r="D5" i="12"/>
  <c r="C5" i="49"/>
  <c r="D667"/>
  <c r="B23" i="12"/>
  <c r="G5" i="49" l="1"/>
  <c r="C6" i="53"/>
  <c r="D6"/>
  <c r="D5" s="1"/>
  <c r="C5"/>
  <c r="B494" i="49"/>
  <c r="D494" s="1"/>
  <c r="B1035"/>
  <c r="D1035" s="1"/>
  <c r="B948"/>
  <c r="B884"/>
  <c r="B634"/>
  <c r="B301"/>
  <c r="D301" s="1"/>
  <c r="B264"/>
  <c r="D264" s="1"/>
  <c r="B876" l="1"/>
  <c r="D876" s="1"/>
  <c r="D884"/>
  <c r="B926"/>
  <c r="D926" s="1"/>
  <c r="D948"/>
  <c r="B592"/>
  <c r="D592" s="1"/>
  <c r="D634"/>
  <c r="B906"/>
  <c r="B332"/>
  <c r="D332" s="1"/>
  <c r="B886" l="1"/>
  <c r="D886" s="1"/>
  <c r="D906"/>
  <c r="B380"/>
  <c r="B344" l="1"/>
  <c r="D344" s="1"/>
  <c r="D380"/>
  <c r="B165"/>
  <c r="D165" l="1"/>
  <c r="B196"/>
  <c r="D196" s="1"/>
  <c r="B200"/>
  <c r="D200" s="1"/>
  <c r="B216"/>
  <c r="D216" s="1"/>
  <c r="B219"/>
  <c r="D219" s="1"/>
  <c r="B294"/>
  <c r="D294" s="1"/>
  <c r="B336"/>
  <c r="D336" s="1"/>
  <c r="B517"/>
  <c r="D517" s="1"/>
  <c r="B588"/>
  <c r="D588" s="1"/>
  <c r="B922"/>
  <c r="B979"/>
  <c r="B6" i="12"/>
  <c r="B5" s="1"/>
  <c r="B960" i="49" l="1"/>
  <c r="D960" s="1"/>
  <c r="D979"/>
  <c r="B908"/>
  <c r="D908" s="1"/>
  <c r="D922"/>
  <c r="B199"/>
  <c r="D199" s="1"/>
  <c r="B556"/>
  <c r="D556" s="1"/>
  <c r="B448"/>
  <c r="D448" s="1"/>
  <c r="B434"/>
  <c r="D434" s="1"/>
  <c r="B425"/>
  <c r="D425" s="1"/>
  <c r="B339"/>
  <c r="D339" s="1"/>
  <c r="B320"/>
  <c r="D320" s="1"/>
  <c r="B288"/>
  <c r="B812"/>
  <c r="B807"/>
  <c r="D807" s="1"/>
  <c r="B509"/>
  <c r="D509" s="1"/>
  <c r="B504"/>
  <c r="D504" s="1"/>
  <c r="B401"/>
  <c r="B231"/>
  <c r="B72"/>
  <c r="B6" s="1"/>
  <c r="B817"/>
  <c r="D817" s="1"/>
  <c r="B559"/>
  <c r="D559" s="1"/>
  <c r="B497"/>
  <c r="D497" s="1"/>
  <c r="B438"/>
  <c r="D438" s="1"/>
  <c r="B239"/>
  <c r="D239" s="1"/>
  <c r="B563"/>
  <c r="D563" s="1"/>
  <c r="B315"/>
  <c r="D401" l="1"/>
  <c r="B400"/>
  <c r="D812"/>
  <c r="B781"/>
  <c r="D781" s="1"/>
  <c r="B303"/>
  <c r="D303" s="1"/>
  <c r="D315"/>
  <c r="B266"/>
  <c r="D266" s="1"/>
  <c r="D288"/>
  <c r="B218"/>
  <c r="D218" s="1"/>
  <c r="D231"/>
  <c r="D72"/>
  <c r="D400"/>
  <c r="B521"/>
  <c r="D521" s="1"/>
  <c r="D6" l="1"/>
  <c r="D5" s="1"/>
  <c r="B5"/>
</calcChain>
</file>

<file path=xl/sharedStrings.xml><?xml version="1.0" encoding="utf-8"?>
<sst xmlns="http://schemas.openxmlformats.org/spreadsheetml/2006/main" count="1306" uniqueCount="1076">
  <si>
    <t xml:space="preserve"> </t>
  </si>
  <si>
    <t>单位：万元</t>
  </si>
  <si>
    <t>单位：万元</t>
    <phoneticPr fontId="3" type="noConversion"/>
  </si>
  <si>
    <t>预算数</t>
  </si>
  <si>
    <t>调整预算数</t>
    <phoneticPr fontId="3" type="noConversion"/>
  </si>
  <si>
    <t>变动情况</t>
    <phoneticPr fontId="3" type="noConversion"/>
  </si>
  <si>
    <t>合计</t>
    <phoneticPr fontId="3" type="noConversion"/>
  </si>
  <si>
    <t>项    目</t>
    <phoneticPr fontId="3" type="noConversion"/>
  </si>
  <si>
    <r>
      <t xml:space="preserve">    </t>
    </r>
    <r>
      <rPr>
        <sz val="12"/>
        <rFont val="仿宋"/>
        <family val="3"/>
        <charset val="134"/>
      </rPr>
      <t>增值税</t>
    </r>
  </si>
  <si>
    <r>
      <t xml:space="preserve">    </t>
    </r>
    <r>
      <rPr>
        <sz val="12"/>
        <rFont val="仿宋"/>
        <family val="3"/>
        <charset val="134"/>
      </rPr>
      <t>企业所得税</t>
    </r>
  </si>
  <si>
    <r>
      <t xml:space="preserve">    </t>
    </r>
    <r>
      <rPr>
        <sz val="12"/>
        <rFont val="仿宋"/>
        <family val="3"/>
        <charset val="134"/>
      </rPr>
      <t>企业所得税退税</t>
    </r>
  </si>
  <si>
    <r>
      <t xml:space="preserve">    </t>
    </r>
    <r>
      <rPr>
        <sz val="12"/>
        <rFont val="仿宋"/>
        <family val="3"/>
        <charset val="134"/>
      </rPr>
      <t>个人所得税</t>
    </r>
  </si>
  <si>
    <r>
      <t xml:space="preserve">    </t>
    </r>
    <r>
      <rPr>
        <sz val="12"/>
        <rFont val="仿宋"/>
        <family val="3"/>
        <charset val="134"/>
      </rPr>
      <t>资源税</t>
    </r>
  </si>
  <si>
    <r>
      <t xml:space="preserve">    </t>
    </r>
    <r>
      <rPr>
        <sz val="12"/>
        <rFont val="仿宋"/>
        <family val="3"/>
        <charset val="134"/>
      </rPr>
      <t>城市维护建设税</t>
    </r>
  </si>
  <si>
    <r>
      <t xml:space="preserve">    </t>
    </r>
    <r>
      <rPr>
        <sz val="12"/>
        <rFont val="仿宋"/>
        <family val="3"/>
        <charset val="134"/>
      </rPr>
      <t>房产税</t>
    </r>
  </si>
  <si>
    <r>
      <t xml:space="preserve">    </t>
    </r>
    <r>
      <rPr>
        <sz val="12"/>
        <rFont val="仿宋"/>
        <family val="3"/>
        <charset val="134"/>
      </rPr>
      <t>印花税</t>
    </r>
  </si>
  <si>
    <r>
      <t xml:space="preserve">    </t>
    </r>
    <r>
      <rPr>
        <sz val="12"/>
        <rFont val="仿宋"/>
        <family val="3"/>
        <charset val="134"/>
      </rPr>
      <t>城镇土地使用税</t>
    </r>
  </si>
  <si>
    <r>
      <t xml:space="preserve">    </t>
    </r>
    <r>
      <rPr>
        <sz val="12"/>
        <rFont val="仿宋"/>
        <family val="3"/>
        <charset val="134"/>
      </rPr>
      <t>土地增值税</t>
    </r>
  </si>
  <si>
    <r>
      <t xml:space="preserve">    </t>
    </r>
    <r>
      <rPr>
        <sz val="12"/>
        <rFont val="仿宋"/>
        <family val="3"/>
        <charset val="134"/>
      </rPr>
      <t>车船税</t>
    </r>
  </si>
  <si>
    <r>
      <t xml:space="preserve">    </t>
    </r>
    <r>
      <rPr>
        <sz val="12"/>
        <rFont val="仿宋"/>
        <family val="3"/>
        <charset val="134"/>
      </rPr>
      <t>耕地占用税</t>
    </r>
  </si>
  <si>
    <r>
      <t xml:space="preserve">    </t>
    </r>
    <r>
      <rPr>
        <sz val="12"/>
        <rFont val="仿宋"/>
        <family val="3"/>
        <charset val="134"/>
      </rPr>
      <t>契税</t>
    </r>
  </si>
  <si>
    <r>
      <t xml:space="preserve">    </t>
    </r>
    <r>
      <rPr>
        <sz val="12"/>
        <rFont val="仿宋"/>
        <family val="3"/>
        <charset val="134"/>
      </rPr>
      <t>烟叶税</t>
    </r>
  </si>
  <si>
    <r>
      <t xml:space="preserve">    </t>
    </r>
    <r>
      <rPr>
        <sz val="12"/>
        <rFont val="仿宋"/>
        <family val="3"/>
        <charset val="134"/>
      </rPr>
      <t>其他税收收入</t>
    </r>
  </si>
  <si>
    <r>
      <t xml:space="preserve">    </t>
    </r>
    <r>
      <rPr>
        <sz val="12"/>
        <rFont val="仿宋"/>
        <family val="3"/>
        <charset val="134"/>
      </rPr>
      <t>专项收入</t>
    </r>
  </si>
  <si>
    <r>
      <t xml:space="preserve">    </t>
    </r>
    <r>
      <rPr>
        <sz val="12"/>
        <rFont val="仿宋"/>
        <family val="3"/>
        <charset val="134"/>
      </rPr>
      <t>行政事业性收费收入</t>
    </r>
  </si>
  <si>
    <r>
      <t xml:space="preserve">    </t>
    </r>
    <r>
      <rPr>
        <sz val="12"/>
        <rFont val="仿宋"/>
        <family val="3"/>
        <charset val="134"/>
      </rPr>
      <t>罚没收入</t>
    </r>
  </si>
  <si>
    <r>
      <t xml:space="preserve">    </t>
    </r>
    <r>
      <rPr>
        <sz val="12"/>
        <rFont val="仿宋"/>
        <family val="3"/>
        <charset val="134"/>
      </rPr>
      <t>国有资本经营收入</t>
    </r>
  </si>
  <si>
    <r>
      <t xml:space="preserve">    </t>
    </r>
    <r>
      <rPr>
        <sz val="12"/>
        <rFont val="仿宋"/>
        <family val="3"/>
        <charset val="134"/>
      </rPr>
      <t>国有资源（资产）有偿使用收入</t>
    </r>
  </si>
  <si>
    <r>
      <t xml:space="preserve">    </t>
    </r>
    <r>
      <rPr>
        <sz val="12"/>
        <rFont val="仿宋"/>
        <family val="3"/>
        <charset val="134"/>
      </rPr>
      <t>捐赠收入</t>
    </r>
  </si>
  <si>
    <r>
      <t xml:space="preserve">    </t>
    </r>
    <r>
      <rPr>
        <sz val="12"/>
        <rFont val="仿宋"/>
        <family val="3"/>
        <charset val="134"/>
      </rPr>
      <t>政府住房基金收入</t>
    </r>
  </si>
  <si>
    <r>
      <t xml:space="preserve">    </t>
    </r>
    <r>
      <rPr>
        <sz val="12"/>
        <rFont val="仿宋"/>
        <family val="3"/>
        <charset val="134"/>
      </rPr>
      <t>其他收入</t>
    </r>
  </si>
  <si>
    <r>
      <t xml:space="preserve">    </t>
    </r>
    <r>
      <rPr>
        <sz val="12"/>
        <rFont val="仿宋"/>
        <family val="3"/>
        <charset val="134"/>
      </rPr>
      <t>环境保护税</t>
    </r>
    <phoneticPr fontId="3" type="noConversion"/>
  </si>
  <si>
    <t>预算数</t>
    <phoneticPr fontId="3" type="noConversion"/>
  </si>
  <si>
    <t>调整预算数</t>
    <phoneticPr fontId="3" type="noConversion"/>
  </si>
  <si>
    <t>变动情况</t>
    <phoneticPr fontId="3" type="noConversion"/>
  </si>
  <si>
    <r>
      <rPr>
        <sz val="12"/>
        <rFont val="仿宋"/>
        <family val="3"/>
        <charset val="134"/>
      </rPr>
      <t>一、地方收入</t>
    </r>
    <phoneticPr fontId="3" type="noConversion"/>
  </si>
  <si>
    <r>
      <rPr>
        <sz val="12"/>
        <rFont val="仿宋"/>
        <family val="3"/>
        <charset val="134"/>
      </rPr>
      <t>三、一般债务收入</t>
    </r>
    <phoneticPr fontId="3" type="noConversion"/>
  </si>
  <si>
    <r>
      <rPr>
        <sz val="12"/>
        <rFont val="仿宋"/>
        <family val="3"/>
        <charset val="134"/>
      </rPr>
      <t>四、动用预算稳定调节基金</t>
    </r>
    <phoneticPr fontId="3" type="noConversion"/>
  </si>
  <si>
    <r>
      <rPr>
        <sz val="12"/>
        <rFont val="仿宋"/>
        <family val="3"/>
        <charset val="134"/>
      </rPr>
      <t>五、调入资金</t>
    </r>
    <phoneticPr fontId="3" type="noConversion"/>
  </si>
  <si>
    <r>
      <rPr>
        <sz val="12"/>
        <rFont val="仿宋"/>
        <family val="3"/>
        <charset val="134"/>
      </rPr>
      <t>六、上年结转</t>
    </r>
    <phoneticPr fontId="3" type="noConversion"/>
  </si>
  <si>
    <t xml:space="preserve">    返还性收入</t>
    <phoneticPr fontId="3" type="noConversion"/>
  </si>
  <si>
    <t xml:space="preserve">    一般性转移支付收入</t>
    <phoneticPr fontId="3" type="noConversion"/>
  </si>
  <si>
    <t xml:space="preserve">    专项转移支付收入</t>
    <phoneticPr fontId="3" type="noConversion"/>
  </si>
  <si>
    <t xml:space="preserve">    新增一般债券收入</t>
    <phoneticPr fontId="3" type="noConversion"/>
  </si>
  <si>
    <t xml:space="preserve">    其中：从政府性基金预算调入</t>
    <phoneticPr fontId="3" type="noConversion"/>
  </si>
  <si>
    <t xml:space="preserve">          从其他资金调入</t>
    <phoneticPr fontId="3" type="noConversion"/>
  </si>
  <si>
    <t>附件6</t>
    <phoneticPr fontId="3" type="noConversion"/>
  </si>
  <si>
    <t>项      目</t>
    <phoneticPr fontId="3" type="noConversion"/>
  </si>
  <si>
    <r>
      <rPr>
        <sz val="12"/>
        <rFont val="仿宋"/>
        <family val="3"/>
        <charset val="134"/>
      </rPr>
      <t>一、区本级支出</t>
    </r>
    <phoneticPr fontId="11" type="noConversion"/>
  </si>
  <si>
    <r>
      <rPr>
        <sz val="12"/>
        <rFont val="仿宋"/>
        <family val="3"/>
        <charset val="134"/>
      </rPr>
      <t>二、上解上级支出</t>
    </r>
    <phoneticPr fontId="11" type="noConversion"/>
  </si>
  <si>
    <r>
      <t xml:space="preserve">    </t>
    </r>
    <r>
      <rPr>
        <sz val="12"/>
        <rFont val="仿宋"/>
        <family val="3"/>
        <charset val="134"/>
      </rPr>
      <t>专项上解</t>
    </r>
    <phoneticPr fontId="11" type="noConversion"/>
  </si>
  <si>
    <r>
      <rPr>
        <sz val="12"/>
        <rFont val="仿宋"/>
        <family val="3"/>
        <charset val="134"/>
      </rPr>
      <t>三、债务还本支出</t>
    </r>
    <phoneticPr fontId="11" type="noConversion"/>
  </si>
  <si>
    <r>
      <rPr>
        <sz val="12"/>
        <rFont val="仿宋"/>
        <family val="3"/>
        <charset val="134"/>
      </rPr>
      <t>四、补充预算稳定调节基金</t>
    </r>
    <phoneticPr fontId="11" type="noConversion"/>
  </si>
  <si>
    <r>
      <rPr>
        <sz val="12"/>
        <rFont val="仿宋"/>
        <family val="3"/>
        <charset val="134"/>
      </rPr>
      <t>五、调出资金</t>
    </r>
    <phoneticPr fontId="11" type="noConversion"/>
  </si>
  <si>
    <r>
      <t xml:space="preserve">        </t>
    </r>
    <r>
      <rPr>
        <sz val="12"/>
        <rFont val="仿宋"/>
        <family val="3"/>
        <charset val="134"/>
      </rPr>
      <t>上解省级</t>
    </r>
    <phoneticPr fontId="11" type="noConversion"/>
  </si>
  <si>
    <r>
      <t xml:space="preserve">        </t>
    </r>
    <r>
      <rPr>
        <sz val="12"/>
        <rFont val="仿宋"/>
        <family val="3"/>
        <charset val="134"/>
      </rPr>
      <t>上解市级</t>
    </r>
    <phoneticPr fontId="11" type="noConversion"/>
  </si>
  <si>
    <t xml:space="preserve">    置换专项债券收入</t>
    <phoneticPr fontId="3" type="noConversion"/>
  </si>
  <si>
    <t xml:space="preserve">    新增专项债券收入</t>
    <phoneticPr fontId="3" type="noConversion"/>
  </si>
  <si>
    <r>
      <t xml:space="preserve">        </t>
    </r>
    <r>
      <rPr>
        <sz val="12"/>
        <rFont val="仿宋"/>
        <family val="3"/>
        <charset val="134"/>
      </rPr>
      <t>国有土地使用权出让收入</t>
    </r>
    <phoneticPr fontId="3" type="noConversion"/>
  </si>
  <si>
    <r>
      <t xml:space="preserve">        </t>
    </r>
    <r>
      <rPr>
        <sz val="12"/>
        <rFont val="仿宋"/>
        <family val="3"/>
        <charset val="134"/>
      </rPr>
      <t>城市基础设施配套费收入</t>
    </r>
    <phoneticPr fontId="3" type="noConversion"/>
  </si>
  <si>
    <r>
      <t xml:space="preserve">        </t>
    </r>
    <r>
      <rPr>
        <sz val="12"/>
        <rFont val="仿宋"/>
        <family val="3"/>
        <charset val="134"/>
      </rPr>
      <t>其他政府性基金收入</t>
    </r>
    <phoneticPr fontId="3" type="noConversion"/>
  </si>
  <si>
    <r>
      <t xml:space="preserve">        </t>
    </r>
    <r>
      <rPr>
        <sz val="12"/>
        <rFont val="仿宋"/>
        <family val="3"/>
        <charset val="134"/>
      </rPr>
      <t>省级补助收入</t>
    </r>
    <phoneticPr fontId="3" type="noConversion"/>
  </si>
  <si>
    <r>
      <t xml:space="preserve">            </t>
    </r>
    <r>
      <rPr>
        <sz val="12"/>
        <rFont val="仿宋"/>
        <family val="3"/>
        <charset val="134"/>
      </rPr>
      <t>政府性基金转移支付收入</t>
    </r>
    <phoneticPr fontId="3" type="noConversion"/>
  </si>
  <si>
    <r>
      <t xml:space="preserve">            </t>
    </r>
    <r>
      <rPr>
        <sz val="12"/>
        <rFont val="仿宋"/>
        <family val="3"/>
        <charset val="134"/>
      </rPr>
      <t>抗疫特别国债转移支付收入</t>
    </r>
    <phoneticPr fontId="3" type="noConversion"/>
  </si>
  <si>
    <r>
      <t xml:space="preserve">        </t>
    </r>
    <r>
      <rPr>
        <sz val="12"/>
        <rFont val="仿宋"/>
        <family val="3"/>
        <charset val="134"/>
      </rPr>
      <t>市级补助收入</t>
    </r>
    <phoneticPr fontId="3" type="noConversion"/>
  </si>
  <si>
    <t>单位：万元</t>
    <phoneticPr fontId="3" type="noConversion"/>
  </si>
  <si>
    <t>地方债务限额</t>
    <phoneticPr fontId="3" type="noConversion"/>
  </si>
  <si>
    <t>一般债务</t>
    <phoneticPr fontId="3" type="noConversion"/>
  </si>
  <si>
    <t>专项债务</t>
    <phoneticPr fontId="3" type="noConversion"/>
  </si>
  <si>
    <t>地  区</t>
    <phoneticPr fontId="3" type="noConversion"/>
  </si>
  <si>
    <t>二、上级补助收入</t>
    <phoneticPr fontId="3" type="noConversion"/>
  </si>
  <si>
    <r>
      <rPr>
        <sz val="12"/>
        <rFont val="黑体"/>
        <family val="3"/>
        <charset val="134"/>
      </rPr>
      <t>序号</t>
    </r>
    <phoneticPr fontId="3" type="noConversion"/>
  </si>
  <si>
    <r>
      <rPr>
        <sz val="12"/>
        <rFont val="黑体"/>
        <family val="3"/>
        <charset val="134"/>
      </rPr>
      <t>金额（万元）</t>
    </r>
    <phoneticPr fontId="3" type="noConversion"/>
  </si>
  <si>
    <r>
      <rPr>
        <b/>
        <sz val="12"/>
        <rFont val="楷体"/>
        <family val="3"/>
        <charset val="134"/>
      </rPr>
      <t>一、新增一般债券</t>
    </r>
    <phoneticPr fontId="3" type="noConversion"/>
  </si>
  <si>
    <r>
      <rPr>
        <b/>
        <sz val="12"/>
        <rFont val="楷体"/>
        <family val="3"/>
        <charset val="134"/>
      </rPr>
      <t>二、专项债券</t>
    </r>
    <phoneticPr fontId="3" type="noConversion"/>
  </si>
  <si>
    <t>周家冲至栗塘公路建设项目</t>
    <phoneticPr fontId="3" type="noConversion"/>
  </si>
  <si>
    <t>农村人居环境整治项目</t>
    <phoneticPr fontId="3" type="noConversion"/>
  </si>
  <si>
    <t>城区垃圾分类配套建设项目</t>
    <phoneticPr fontId="3" type="noConversion"/>
  </si>
  <si>
    <t>2021年地方政府债务限额情况表</t>
    <phoneticPr fontId="3" type="noConversion"/>
  </si>
  <si>
    <r>
      <rPr>
        <b/>
        <sz val="12"/>
        <rFont val="仿宋"/>
        <family val="3"/>
        <charset val="134"/>
      </rPr>
      <t>合</t>
    </r>
    <r>
      <rPr>
        <b/>
        <sz val="12"/>
        <rFont val="Times New Roman"/>
        <family val="1"/>
      </rPr>
      <t xml:space="preserve">      </t>
    </r>
    <r>
      <rPr>
        <b/>
        <sz val="12"/>
        <rFont val="仿宋"/>
        <family val="3"/>
        <charset val="134"/>
      </rPr>
      <t>计</t>
    </r>
    <phoneticPr fontId="3" type="noConversion"/>
  </si>
  <si>
    <r>
      <rPr>
        <b/>
        <sz val="12"/>
        <rFont val="仿宋"/>
        <family val="3"/>
        <charset val="134"/>
      </rPr>
      <t>一、税收收入</t>
    </r>
  </si>
  <si>
    <r>
      <rPr>
        <b/>
        <sz val="12"/>
        <rFont val="仿宋"/>
        <family val="3"/>
        <charset val="134"/>
      </rPr>
      <t>二、非税收入</t>
    </r>
  </si>
  <si>
    <r>
      <rPr>
        <b/>
        <sz val="12"/>
        <rFont val="仿宋"/>
        <family val="3"/>
        <charset val="134"/>
      </rPr>
      <t>合</t>
    </r>
    <r>
      <rPr>
        <b/>
        <sz val="12"/>
        <rFont val="Times New Roman"/>
        <family val="1"/>
      </rPr>
      <t xml:space="preserve">      </t>
    </r>
    <r>
      <rPr>
        <b/>
        <sz val="12"/>
        <rFont val="仿宋"/>
        <family val="3"/>
        <charset val="134"/>
      </rPr>
      <t>计</t>
    </r>
    <phoneticPr fontId="11" type="noConversion"/>
  </si>
  <si>
    <t>渌口经开区信息产业园及配套基础设施建设项目</t>
    <phoneticPr fontId="3" type="noConversion"/>
  </si>
  <si>
    <t>城区及乡镇农贸市场提质改造项目</t>
    <phoneticPr fontId="3" type="noConversion"/>
  </si>
  <si>
    <t xml:space="preserve">    置换一般债券收入</t>
    <phoneticPr fontId="3" type="noConversion"/>
  </si>
  <si>
    <t xml:space="preserve">          从国有资本经营预算调入</t>
    <phoneticPr fontId="3" type="noConversion"/>
  </si>
  <si>
    <t>渌口经开区南洲工业园配套设施项目</t>
    <phoneticPr fontId="3" type="noConversion"/>
  </si>
  <si>
    <t>梅子湖片区（城中村）二期棚户区改造项目</t>
    <phoneticPr fontId="3" type="noConversion"/>
  </si>
  <si>
    <t>杨得志故居文旅综合开发项目</t>
    <phoneticPr fontId="3" type="noConversion"/>
  </si>
  <si>
    <r>
      <t xml:space="preserve">        </t>
    </r>
    <r>
      <rPr>
        <sz val="12"/>
        <rFont val="仿宋"/>
        <family val="3"/>
        <charset val="134"/>
      </rPr>
      <t>污水处理费收入</t>
    </r>
    <phoneticPr fontId="3" type="noConversion"/>
  </si>
  <si>
    <r>
      <rPr>
        <b/>
        <sz val="12"/>
        <rFont val="仿宋"/>
        <family val="3"/>
        <charset val="134"/>
      </rPr>
      <t>一、本年收入</t>
    </r>
    <phoneticPr fontId="3" type="noConversion"/>
  </si>
  <si>
    <r>
      <rPr>
        <b/>
        <sz val="12"/>
        <rFont val="仿宋"/>
        <family val="3"/>
        <charset val="134"/>
      </rPr>
      <t>二、上级补助收入</t>
    </r>
    <phoneticPr fontId="3" type="noConversion"/>
  </si>
  <si>
    <r>
      <rPr>
        <b/>
        <sz val="12"/>
        <rFont val="仿宋"/>
        <family val="3"/>
        <charset val="134"/>
      </rPr>
      <t>三、专项债务收入</t>
    </r>
    <phoneticPr fontId="3" type="noConversion"/>
  </si>
  <si>
    <r>
      <rPr>
        <b/>
        <sz val="12"/>
        <rFont val="仿宋"/>
        <family val="3"/>
        <charset val="134"/>
      </rPr>
      <t>四、上年结余收入</t>
    </r>
    <phoneticPr fontId="3" type="noConversion"/>
  </si>
  <si>
    <r>
      <rPr>
        <b/>
        <sz val="12"/>
        <rFont val="仿宋"/>
        <family val="3"/>
        <charset val="134"/>
      </rPr>
      <t>一、本年支出</t>
    </r>
    <phoneticPr fontId="3" type="noConversion"/>
  </si>
  <si>
    <r>
      <rPr>
        <sz val="12"/>
        <rFont val="仿宋"/>
        <family val="3"/>
        <charset val="134"/>
      </rPr>
      <t>文化旅游体育与传媒支出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</si>
  <si>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国家电影事业发展专项资金安排的支出</t>
    </r>
    <phoneticPr fontId="3" type="noConversion"/>
  </si>
  <si>
    <r>
      <rPr>
        <sz val="12"/>
        <rFont val="仿宋"/>
        <family val="3"/>
        <charset val="134"/>
      </rPr>
      <t>社会保障和就业支出</t>
    </r>
    <phoneticPr fontId="3" type="noConversion"/>
  </si>
  <si>
    <r>
      <rPr>
        <sz val="12"/>
        <rFont val="仿宋"/>
        <family val="3"/>
        <charset val="134"/>
      </rPr>
      <t>节能环保支出</t>
    </r>
    <phoneticPr fontId="3" type="noConversion"/>
  </si>
  <si>
    <r>
      <rPr>
        <sz val="12"/>
        <rFont val="仿宋"/>
        <family val="3"/>
        <charset val="134"/>
      </rPr>
      <t>城乡社区支出</t>
    </r>
    <phoneticPr fontId="3" type="noConversion"/>
  </si>
  <si>
    <r>
      <rPr>
        <sz val="12"/>
        <rFont val="仿宋"/>
        <family val="3"/>
        <charset val="134"/>
      </rPr>
      <t>农林水支出</t>
    </r>
    <phoneticPr fontId="3" type="noConversion"/>
  </si>
  <si>
    <r>
      <rPr>
        <sz val="12"/>
        <rFont val="仿宋"/>
        <family val="3"/>
        <charset val="134"/>
      </rPr>
      <t>交通运输支出</t>
    </r>
    <phoneticPr fontId="3" type="noConversion"/>
  </si>
  <si>
    <r>
      <rPr>
        <sz val="12"/>
        <rFont val="仿宋"/>
        <family val="3"/>
        <charset val="134"/>
      </rPr>
      <t>其他支出</t>
    </r>
    <phoneticPr fontId="3" type="noConversion"/>
  </si>
  <si>
    <r>
      <rPr>
        <sz val="12"/>
        <rFont val="仿宋"/>
        <family val="3"/>
        <charset val="134"/>
      </rPr>
      <t>债务还本支出</t>
    </r>
    <phoneticPr fontId="3" type="noConversion"/>
  </si>
  <si>
    <r>
      <rPr>
        <sz val="12"/>
        <rFont val="仿宋"/>
        <family val="3"/>
        <charset val="134"/>
      </rPr>
      <t>债务付息支出</t>
    </r>
    <phoneticPr fontId="3" type="noConversion"/>
  </si>
  <si>
    <r>
      <rPr>
        <sz val="12"/>
        <rFont val="仿宋"/>
        <family val="3"/>
        <charset val="134"/>
      </rPr>
      <t>债务发行费用支出</t>
    </r>
    <phoneticPr fontId="3" type="noConversion"/>
  </si>
  <si>
    <r>
      <rPr>
        <b/>
        <sz val="12"/>
        <rFont val="仿宋"/>
        <family val="3"/>
        <charset val="134"/>
      </rPr>
      <t>二、调出资金</t>
    </r>
    <phoneticPr fontId="3" type="noConversion"/>
  </si>
  <si>
    <r>
      <rPr>
        <b/>
        <sz val="12"/>
        <rFont val="仿宋"/>
        <family val="3"/>
        <charset val="134"/>
      </rPr>
      <t>三、结转下年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</si>
  <si>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旅游发展基金支出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</si>
  <si>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大中型水库移民后期扶持基金支出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</si>
  <si>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小型水库移民基金安排的支出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</si>
  <si>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可再生能源电价附加收入安排的支出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</si>
  <si>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废弃电器电子产品处理基金支出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</si>
  <si>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国有土地使用权出让收入安排的支出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</si>
  <si>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国有土地收益基金安排的支出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</si>
  <si>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农业土地开发资金安排的支出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</si>
  <si>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城市基础设施配套费安排的支出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</si>
  <si>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污水处理费安排的支出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</si>
  <si>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大中型水库库区基金安排的支出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</si>
  <si>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三峡水库库区基金支出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</si>
  <si>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国家重大水利工程建设基金安排的支出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</si>
  <si>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车辆通行费安排的支出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</si>
  <si>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其他地方自行试点项目收益专项债券收入安排的支出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</si>
  <si>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彩票发行销售机构业务费安排的支出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</si>
  <si>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彩票公益金安排的支出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</si>
  <si>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其他地方自行试点项目收益专项债券还本支出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</si>
  <si>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其他地方自行试点项目收益专项债券付息支出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</si>
  <si>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其他地方自行试点项目收益专项债券发行费用支出</t>
    </r>
    <phoneticPr fontId="3" type="noConversion"/>
  </si>
  <si>
    <t>抗疫特别国债安排的支出</t>
    <phoneticPr fontId="3" type="noConversion"/>
  </si>
  <si>
    <r>
      <t xml:space="preserve">    </t>
    </r>
    <r>
      <rPr>
        <sz val="12"/>
        <rFont val="仿宋"/>
        <family val="3"/>
        <charset val="134"/>
      </rPr>
      <t>基础设施建设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</si>
  <si>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创业担保贷款贴息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</si>
  <si>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抗疫相关支出</t>
    </r>
    <phoneticPr fontId="3" type="noConversion"/>
  </si>
  <si>
    <r>
      <rPr>
        <sz val="12"/>
        <rFont val="仿宋"/>
        <family val="3"/>
        <charset val="134"/>
      </rPr>
      <t>渌口区</t>
    </r>
    <phoneticPr fontId="3" type="noConversion"/>
  </si>
  <si>
    <r>
      <rPr>
        <sz val="12"/>
        <rFont val="仿宋"/>
        <family val="3"/>
        <charset val="134"/>
      </rPr>
      <t>其中：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年新增</t>
    </r>
    <phoneticPr fontId="3" type="noConversion"/>
  </si>
  <si>
    <r>
      <t>2021</t>
    </r>
    <r>
      <rPr>
        <sz val="28"/>
        <rFont val="方正小标宋简体"/>
        <family val="4"/>
        <charset val="134"/>
      </rPr>
      <t>年渌口区</t>
    </r>
    <phoneticPr fontId="3" type="noConversion"/>
  </si>
  <si>
    <r>
      <rPr>
        <sz val="28"/>
        <rFont val="方正小标宋简体"/>
        <family val="4"/>
        <charset val="134"/>
      </rPr>
      <t>本级预算调整（草案）表</t>
    </r>
  </si>
  <si>
    <r>
      <rPr>
        <sz val="20"/>
        <rFont val="楷体"/>
        <family val="3"/>
        <charset val="134"/>
      </rPr>
      <t>株洲市渌口区财政局</t>
    </r>
    <phoneticPr fontId="3" type="noConversion"/>
  </si>
  <si>
    <r>
      <rPr>
        <sz val="20"/>
        <rFont val="黑体"/>
        <family val="3"/>
        <charset val="134"/>
      </rPr>
      <t>附件</t>
    </r>
    <phoneticPr fontId="3" type="noConversion"/>
  </si>
  <si>
    <t>2021年新增地方政府债务项目安排表</t>
    <phoneticPr fontId="3" type="noConversion"/>
  </si>
  <si>
    <t>附表1</t>
    <phoneticPr fontId="3" type="noConversion"/>
  </si>
  <si>
    <t>附表2</t>
    <phoneticPr fontId="3" type="noConversion"/>
  </si>
  <si>
    <t>2021年区级一般公共预算收入调整汇总表</t>
    <phoneticPr fontId="3" type="noConversion"/>
  </si>
  <si>
    <t>2021年地方一般公共预算收入调整明细表</t>
    <phoneticPr fontId="3" type="noConversion"/>
  </si>
  <si>
    <t>附表2—1</t>
    <phoneticPr fontId="3" type="noConversion"/>
  </si>
  <si>
    <t>附表2—2</t>
    <phoneticPr fontId="3" type="noConversion"/>
  </si>
  <si>
    <t>附表3</t>
    <phoneticPr fontId="11" type="noConversion"/>
  </si>
  <si>
    <t>项               目</t>
    <phoneticPr fontId="3" type="noConversion"/>
  </si>
  <si>
    <r>
      <rPr>
        <sz val="12"/>
        <rFont val="仿宋"/>
        <family val="3"/>
        <charset val="134"/>
      </rPr>
      <t>体制补助收入</t>
    </r>
    <phoneticPr fontId="3" type="noConversion"/>
  </si>
  <si>
    <r>
      <rPr>
        <sz val="12"/>
        <rFont val="仿宋"/>
        <family val="3"/>
        <charset val="134"/>
      </rPr>
      <t>均衡性转移支付收入</t>
    </r>
    <phoneticPr fontId="3" type="noConversion"/>
  </si>
  <si>
    <r>
      <rPr>
        <sz val="12"/>
        <rFont val="仿宋"/>
        <family val="3"/>
        <charset val="134"/>
      </rPr>
      <t>县级基本财力保障机制奖补资金收入</t>
    </r>
    <phoneticPr fontId="3" type="noConversion"/>
  </si>
  <si>
    <r>
      <rPr>
        <sz val="12"/>
        <rFont val="仿宋"/>
        <family val="3"/>
        <charset val="134"/>
      </rPr>
      <t>结算补助收入</t>
    </r>
    <phoneticPr fontId="3" type="noConversion"/>
  </si>
  <si>
    <r>
      <rPr>
        <sz val="12"/>
        <rFont val="仿宋"/>
        <family val="3"/>
        <charset val="134"/>
      </rPr>
      <t>资源枯竭型城市转移支付补助收入</t>
    </r>
    <phoneticPr fontId="3" type="noConversion"/>
  </si>
  <si>
    <r>
      <rPr>
        <sz val="12"/>
        <rFont val="仿宋"/>
        <family val="3"/>
        <charset val="134"/>
      </rPr>
      <t>企业事业单位划转补助收入</t>
    </r>
    <phoneticPr fontId="3" type="noConversion"/>
  </si>
  <si>
    <r>
      <rPr>
        <sz val="12"/>
        <rFont val="仿宋"/>
        <family val="3"/>
        <charset val="134"/>
      </rPr>
      <t>产粮（油）大县奖励资金收入</t>
    </r>
    <phoneticPr fontId="3" type="noConversion"/>
  </si>
  <si>
    <r>
      <rPr>
        <sz val="12"/>
        <rFont val="仿宋"/>
        <family val="3"/>
        <charset val="134"/>
      </rPr>
      <t>重点生态功能区转移支付收入</t>
    </r>
    <phoneticPr fontId="3" type="noConversion"/>
  </si>
  <si>
    <r>
      <rPr>
        <sz val="12"/>
        <rFont val="仿宋"/>
        <family val="3"/>
        <charset val="134"/>
      </rPr>
      <t>固定数额补助收入</t>
    </r>
    <phoneticPr fontId="3" type="noConversion"/>
  </si>
  <si>
    <r>
      <rPr>
        <sz val="12"/>
        <rFont val="仿宋"/>
        <family val="3"/>
        <charset val="134"/>
      </rPr>
      <t>革命老区转移支付收入</t>
    </r>
    <phoneticPr fontId="3" type="noConversion"/>
  </si>
  <si>
    <r>
      <rPr>
        <sz val="12"/>
        <rFont val="仿宋"/>
        <family val="3"/>
        <charset val="134"/>
      </rPr>
      <t>民族地区转移支付收入</t>
    </r>
    <phoneticPr fontId="3" type="noConversion"/>
  </si>
  <si>
    <r>
      <rPr>
        <sz val="12"/>
        <rFont val="仿宋"/>
        <family val="3"/>
        <charset val="134"/>
      </rPr>
      <t>边境地区转移支付收入</t>
    </r>
    <phoneticPr fontId="3" type="noConversion"/>
  </si>
  <si>
    <r>
      <rPr>
        <sz val="12"/>
        <rFont val="仿宋"/>
        <family val="3"/>
        <charset val="134"/>
      </rPr>
      <t>贫困地区转移支付收入</t>
    </r>
    <phoneticPr fontId="3" type="noConversion"/>
  </si>
  <si>
    <r>
      <rPr>
        <sz val="12"/>
        <rFont val="仿宋"/>
        <family val="3"/>
        <charset val="134"/>
      </rPr>
      <t>一般公共服务共同财政事权转移支付收入</t>
    </r>
    <phoneticPr fontId="3" type="noConversion"/>
  </si>
  <si>
    <r>
      <rPr>
        <sz val="12"/>
        <rFont val="仿宋"/>
        <family val="3"/>
        <charset val="134"/>
      </rPr>
      <t>公共安全共同财政事权转移支付收入</t>
    </r>
    <phoneticPr fontId="3" type="noConversion"/>
  </si>
  <si>
    <r>
      <rPr>
        <sz val="12"/>
        <rFont val="仿宋"/>
        <family val="3"/>
        <charset val="134"/>
      </rPr>
      <t>教育共同财政事权转移支付收入</t>
    </r>
    <phoneticPr fontId="3" type="noConversion"/>
  </si>
  <si>
    <r>
      <rPr>
        <sz val="12"/>
        <rFont val="仿宋"/>
        <family val="3"/>
        <charset val="134"/>
      </rPr>
      <t>科学技术共同财政事权转移支付收入</t>
    </r>
    <phoneticPr fontId="3" type="noConversion"/>
  </si>
  <si>
    <r>
      <rPr>
        <sz val="12"/>
        <rFont val="仿宋"/>
        <family val="3"/>
        <charset val="134"/>
      </rPr>
      <t>文化旅游体育与传媒共同财政事权转移支付收入</t>
    </r>
    <phoneticPr fontId="3" type="noConversion"/>
  </si>
  <si>
    <r>
      <rPr>
        <sz val="12"/>
        <rFont val="仿宋"/>
        <family val="3"/>
        <charset val="134"/>
      </rPr>
      <t>社会保障和就业共同财政事权转移支付收入</t>
    </r>
    <phoneticPr fontId="3" type="noConversion"/>
  </si>
  <si>
    <r>
      <rPr>
        <sz val="12"/>
        <rFont val="仿宋"/>
        <family val="3"/>
        <charset val="134"/>
      </rPr>
      <t>医疗卫生共同财政事权转移支付收入</t>
    </r>
    <phoneticPr fontId="3" type="noConversion"/>
  </si>
  <si>
    <r>
      <rPr>
        <sz val="12"/>
        <rFont val="仿宋"/>
        <family val="3"/>
        <charset val="134"/>
      </rPr>
      <t>节能环保共同财政事权转移支付收入</t>
    </r>
    <phoneticPr fontId="3" type="noConversion"/>
  </si>
  <si>
    <r>
      <rPr>
        <sz val="12"/>
        <rFont val="仿宋"/>
        <family val="3"/>
        <charset val="134"/>
      </rPr>
      <t>城乡社区共同财政事权转移支付收入</t>
    </r>
    <phoneticPr fontId="3" type="noConversion"/>
  </si>
  <si>
    <r>
      <rPr>
        <sz val="12"/>
        <rFont val="仿宋"/>
        <family val="3"/>
        <charset val="134"/>
      </rPr>
      <t>农林水共同财政事权转移支付收入</t>
    </r>
    <phoneticPr fontId="3" type="noConversion"/>
  </si>
  <si>
    <r>
      <rPr>
        <sz val="12"/>
        <rFont val="仿宋"/>
        <family val="3"/>
        <charset val="134"/>
      </rPr>
      <t>交通运输共同财政事权转移支付收入</t>
    </r>
    <phoneticPr fontId="3" type="noConversion"/>
  </si>
  <si>
    <r>
      <rPr>
        <sz val="12"/>
        <rFont val="仿宋"/>
        <family val="3"/>
        <charset val="134"/>
      </rPr>
      <t>资源勘探工业信息等共同财政事权转移支付收入</t>
    </r>
    <phoneticPr fontId="3" type="noConversion"/>
  </si>
  <si>
    <r>
      <rPr>
        <sz val="12"/>
        <rFont val="仿宋"/>
        <family val="3"/>
        <charset val="134"/>
      </rPr>
      <t>商业服务业等共同财政事权转移支付收入</t>
    </r>
    <phoneticPr fontId="3" type="noConversion"/>
  </si>
  <si>
    <r>
      <rPr>
        <sz val="12"/>
        <rFont val="仿宋"/>
        <family val="3"/>
        <charset val="134"/>
      </rPr>
      <t>金融共同财政事权转移支付收入</t>
    </r>
    <phoneticPr fontId="3" type="noConversion"/>
  </si>
  <si>
    <r>
      <rPr>
        <sz val="12"/>
        <rFont val="仿宋"/>
        <family val="3"/>
        <charset val="134"/>
      </rPr>
      <t>自然资源海洋气象等共同财政事权转移支付收入</t>
    </r>
    <phoneticPr fontId="3" type="noConversion"/>
  </si>
  <si>
    <r>
      <rPr>
        <sz val="12"/>
        <rFont val="仿宋"/>
        <family val="3"/>
        <charset val="134"/>
      </rPr>
      <t>住房保障共同财政事权转移支付收入</t>
    </r>
    <phoneticPr fontId="3" type="noConversion"/>
  </si>
  <si>
    <r>
      <rPr>
        <sz val="12"/>
        <rFont val="仿宋"/>
        <family val="3"/>
        <charset val="134"/>
      </rPr>
      <t>粮油物资储备共同财政事权转移支付收入</t>
    </r>
    <phoneticPr fontId="3" type="noConversion"/>
  </si>
  <si>
    <r>
      <rPr>
        <sz val="12"/>
        <rFont val="仿宋"/>
        <family val="3"/>
        <charset val="134"/>
      </rPr>
      <t>灾害防治及应急管理共同财政事权转移支付收入</t>
    </r>
    <phoneticPr fontId="3" type="noConversion"/>
  </si>
  <si>
    <r>
      <rPr>
        <sz val="12"/>
        <rFont val="仿宋"/>
        <family val="3"/>
        <charset val="134"/>
      </rPr>
      <t>其他共同财政事权转移支付收入</t>
    </r>
    <phoneticPr fontId="3" type="noConversion"/>
  </si>
  <si>
    <r>
      <rPr>
        <sz val="12"/>
        <rFont val="仿宋"/>
        <family val="3"/>
        <charset val="134"/>
      </rPr>
      <t>其他一般性转移支付收入</t>
    </r>
    <phoneticPr fontId="3" type="noConversion"/>
  </si>
  <si>
    <r>
      <rPr>
        <b/>
        <sz val="12"/>
        <rFont val="仿宋"/>
        <family val="3"/>
        <charset val="134"/>
      </rPr>
      <t>合</t>
    </r>
    <r>
      <rPr>
        <b/>
        <sz val="12"/>
        <rFont val="Times New Roman"/>
        <family val="1"/>
      </rPr>
      <t xml:space="preserve">           </t>
    </r>
    <r>
      <rPr>
        <b/>
        <sz val="12"/>
        <rFont val="仿宋"/>
        <family val="3"/>
        <charset val="134"/>
      </rPr>
      <t>计</t>
    </r>
    <phoneticPr fontId="3" type="noConversion"/>
  </si>
  <si>
    <t>2021年区级一般公共预算支出调整总表</t>
    <phoneticPr fontId="11" type="noConversion"/>
  </si>
  <si>
    <t>2021年区本级一般公共预算支出调整明细表</t>
    <phoneticPr fontId="3" type="noConversion"/>
  </si>
  <si>
    <t>2021年区级政府性基金预算收入调整表</t>
    <phoneticPr fontId="3" type="noConversion"/>
  </si>
  <si>
    <t>2021年区级政府性基金预算支出调整表</t>
    <phoneticPr fontId="3" type="noConversion"/>
  </si>
  <si>
    <t>调整预算数</t>
    <phoneticPr fontId="3" type="noConversion"/>
  </si>
  <si>
    <t>变动情况</t>
    <phoneticPr fontId="3" type="noConversion"/>
  </si>
  <si>
    <r>
      <t xml:space="preserve">  </t>
    </r>
    <r>
      <rPr>
        <b/>
        <sz val="11"/>
        <rFont val="仿宋"/>
        <family val="3"/>
        <charset val="134"/>
      </rPr>
      <t>一、一般公共服务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</si>
  <si>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人大事务</t>
    </r>
  </si>
  <si>
    <r>
      <t xml:space="preserve">      </t>
    </r>
    <r>
      <rPr>
        <sz val="11"/>
        <rFont val="仿宋"/>
        <family val="3"/>
        <charset val="134"/>
      </rPr>
      <t>行政运行</t>
    </r>
  </si>
  <si>
    <r>
      <t xml:space="preserve">      </t>
    </r>
    <r>
      <rPr>
        <sz val="11"/>
        <rFont val="仿宋"/>
        <family val="3"/>
        <charset val="134"/>
      </rPr>
      <t>一般行政管理事务</t>
    </r>
  </si>
  <si>
    <r>
      <t xml:space="preserve">      </t>
    </r>
    <r>
      <rPr>
        <sz val="11"/>
        <rFont val="仿宋"/>
        <family val="3"/>
        <charset val="134"/>
      </rPr>
      <t>机关服务</t>
    </r>
  </si>
  <si>
    <r>
      <t xml:space="preserve">      </t>
    </r>
    <r>
      <rPr>
        <sz val="11"/>
        <rFont val="仿宋"/>
        <family val="3"/>
        <charset val="134"/>
      </rPr>
      <t>人大会议</t>
    </r>
  </si>
  <si>
    <r>
      <t xml:space="preserve">      </t>
    </r>
    <r>
      <rPr>
        <sz val="11"/>
        <rFont val="仿宋"/>
        <family val="3"/>
        <charset val="134"/>
      </rPr>
      <t>人大立法</t>
    </r>
  </si>
  <si>
    <r>
      <t xml:space="preserve">      </t>
    </r>
    <r>
      <rPr>
        <sz val="11"/>
        <rFont val="仿宋"/>
        <family val="3"/>
        <charset val="134"/>
      </rPr>
      <t>人大监督</t>
    </r>
  </si>
  <si>
    <r>
      <t xml:space="preserve">      </t>
    </r>
    <r>
      <rPr>
        <sz val="11"/>
        <rFont val="仿宋"/>
        <family val="3"/>
        <charset val="134"/>
      </rPr>
      <t>人大代表履职能力提升</t>
    </r>
  </si>
  <si>
    <r>
      <t xml:space="preserve">      </t>
    </r>
    <r>
      <rPr>
        <sz val="11"/>
        <rFont val="仿宋"/>
        <family val="3"/>
        <charset val="134"/>
      </rPr>
      <t>代表工作</t>
    </r>
  </si>
  <si>
    <r>
      <t xml:space="preserve">      </t>
    </r>
    <r>
      <rPr>
        <sz val="11"/>
        <rFont val="仿宋"/>
        <family val="3"/>
        <charset val="134"/>
      </rPr>
      <t>人大信访工作</t>
    </r>
  </si>
  <si>
    <r>
      <t xml:space="preserve">      </t>
    </r>
    <r>
      <rPr>
        <sz val="11"/>
        <rFont val="仿宋"/>
        <family val="3"/>
        <charset val="134"/>
      </rPr>
      <t>事业运行</t>
    </r>
  </si>
  <si>
    <r>
      <t xml:space="preserve">      </t>
    </r>
    <r>
      <rPr>
        <sz val="11"/>
        <rFont val="仿宋"/>
        <family val="3"/>
        <charset val="134"/>
      </rPr>
      <t>其他人大事务</t>
    </r>
  </si>
  <si>
    <r>
      <t xml:space="preserve">    </t>
    </r>
    <r>
      <rPr>
        <b/>
        <sz val="11"/>
        <rFont val="仿宋"/>
        <family val="3"/>
        <charset val="134"/>
      </rPr>
      <t>政协事务</t>
    </r>
  </si>
  <si>
    <r>
      <t xml:space="preserve">      </t>
    </r>
    <r>
      <rPr>
        <sz val="11"/>
        <rFont val="仿宋"/>
        <family val="3"/>
        <charset val="134"/>
      </rPr>
      <t>政协会议</t>
    </r>
  </si>
  <si>
    <r>
      <t xml:space="preserve">      </t>
    </r>
    <r>
      <rPr>
        <sz val="11"/>
        <rFont val="仿宋"/>
        <family val="3"/>
        <charset val="134"/>
      </rPr>
      <t>委员视察</t>
    </r>
  </si>
  <si>
    <r>
      <t xml:space="preserve">      </t>
    </r>
    <r>
      <rPr>
        <sz val="11"/>
        <rFont val="仿宋"/>
        <family val="3"/>
        <charset val="134"/>
      </rPr>
      <t>参政议政</t>
    </r>
  </si>
  <si>
    <r>
      <t xml:space="preserve">      </t>
    </r>
    <r>
      <rPr>
        <sz val="11"/>
        <rFont val="仿宋"/>
        <family val="3"/>
        <charset val="134"/>
      </rPr>
      <t>其他政协事务</t>
    </r>
  </si>
  <si>
    <r>
      <t xml:space="preserve">      </t>
    </r>
    <r>
      <rPr>
        <sz val="11"/>
        <rFont val="仿宋"/>
        <family val="3"/>
        <charset val="134"/>
      </rPr>
      <t>专项服务</t>
    </r>
  </si>
  <si>
    <r>
      <t xml:space="preserve">      </t>
    </r>
    <r>
      <rPr>
        <sz val="11"/>
        <rFont val="仿宋"/>
        <family val="3"/>
        <charset val="134"/>
      </rPr>
      <t>专项业务活动</t>
    </r>
  </si>
  <si>
    <r>
      <t xml:space="preserve">      </t>
    </r>
    <r>
      <rPr>
        <sz val="11"/>
        <rFont val="仿宋"/>
        <family val="3"/>
        <charset val="134"/>
      </rPr>
      <t>政务公开审批</t>
    </r>
  </si>
  <si>
    <r>
      <t xml:space="preserve">      </t>
    </r>
    <r>
      <rPr>
        <sz val="11"/>
        <rFont val="仿宋"/>
        <family val="3"/>
        <charset val="134"/>
      </rPr>
      <t>信访事务</t>
    </r>
  </si>
  <si>
    <r>
      <t xml:space="preserve">      </t>
    </r>
    <r>
      <rPr>
        <sz val="11"/>
        <rFont val="仿宋"/>
        <family val="3"/>
        <charset val="134"/>
      </rPr>
      <t>参事事务</t>
    </r>
  </si>
  <si>
    <r>
      <t xml:space="preserve">    </t>
    </r>
    <r>
      <rPr>
        <b/>
        <sz val="11"/>
        <rFont val="仿宋"/>
        <family val="3"/>
        <charset val="134"/>
      </rPr>
      <t>发展与改革事务</t>
    </r>
  </si>
  <si>
    <r>
      <t xml:space="preserve">      </t>
    </r>
    <r>
      <rPr>
        <sz val="11"/>
        <rFont val="仿宋"/>
        <family val="3"/>
        <charset val="134"/>
      </rPr>
      <t>战略规划与实施</t>
    </r>
  </si>
  <si>
    <r>
      <t xml:space="preserve">      </t>
    </r>
    <r>
      <rPr>
        <sz val="11"/>
        <rFont val="仿宋"/>
        <family val="3"/>
        <charset val="134"/>
      </rPr>
      <t>日常经济运行调节</t>
    </r>
  </si>
  <si>
    <r>
      <t xml:space="preserve">      </t>
    </r>
    <r>
      <rPr>
        <sz val="11"/>
        <rFont val="仿宋"/>
        <family val="3"/>
        <charset val="134"/>
      </rPr>
      <t>社会事业发展规划</t>
    </r>
  </si>
  <si>
    <r>
      <t xml:space="preserve">      </t>
    </r>
    <r>
      <rPr>
        <sz val="11"/>
        <rFont val="仿宋"/>
        <family val="3"/>
        <charset val="134"/>
      </rPr>
      <t>经济体制改革研究</t>
    </r>
  </si>
  <si>
    <r>
      <t xml:space="preserve">      </t>
    </r>
    <r>
      <rPr>
        <sz val="11"/>
        <rFont val="仿宋"/>
        <family val="3"/>
        <charset val="134"/>
      </rPr>
      <t>物价管理</t>
    </r>
  </si>
  <si>
    <r>
      <t xml:space="preserve">      </t>
    </r>
    <r>
      <rPr>
        <sz val="11"/>
        <rFont val="仿宋"/>
        <family val="3"/>
        <charset val="134"/>
      </rPr>
      <t>其他发展与改革事务</t>
    </r>
  </si>
  <si>
    <r>
      <t xml:space="preserve">    </t>
    </r>
    <r>
      <rPr>
        <b/>
        <sz val="11"/>
        <rFont val="仿宋"/>
        <family val="3"/>
        <charset val="134"/>
      </rPr>
      <t>统计信息事务</t>
    </r>
  </si>
  <si>
    <r>
      <t xml:space="preserve">      </t>
    </r>
    <r>
      <rPr>
        <sz val="11"/>
        <rFont val="仿宋"/>
        <family val="3"/>
        <charset val="134"/>
      </rPr>
      <t>信息事务</t>
    </r>
  </si>
  <si>
    <r>
      <t xml:space="preserve">      </t>
    </r>
    <r>
      <rPr>
        <sz val="11"/>
        <rFont val="仿宋"/>
        <family val="3"/>
        <charset val="134"/>
      </rPr>
      <t>专项统计业务</t>
    </r>
  </si>
  <si>
    <r>
      <t xml:space="preserve">      </t>
    </r>
    <r>
      <rPr>
        <sz val="11"/>
        <rFont val="仿宋"/>
        <family val="3"/>
        <charset val="134"/>
      </rPr>
      <t>统计管理</t>
    </r>
  </si>
  <si>
    <r>
      <t xml:space="preserve">      </t>
    </r>
    <r>
      <rPr>
        <sz val="11"/>
        <rFont val="仿宋"/>
        <family val="3"/>
        <charset val="134"/>
      </rPr>
      <t>专项普查活动</t>
    </r>
  </si>
  <si>
    <r>
      <t xml:space="preserve">      </t>
    </r>
    <r>
      <rPr>
        <sz val="11"/>
        <rFont val="仿宋"/>
        <family val="3"/>
        <charset val="134"/>
      </rPr>
      <t>统计抽样调查</t>
    </r>
  </si>
  <si>
    <r>
      <t xml:space="preserve">      </t>
    </r>
    <r>
      <rPr>
        <sz val="11"/>
        <rFont val="仿宋"/>
        <family val="3"/>
        <charset val="134"/>
      </rPr>
      <t>其他统计信息事务</t>
    </r>
  </si>
  <si>
    <r>
      <t xml:space="preserve">    </t>
    </r>
    <r>
      <rPr>
        <b/>
        <sz val="11"/>
        <rFont val="仿宋"/>
        <family val="3"/>
        <charset val="134"/>
      </rPr>
      <t>财政事务</t>
    </r>
  </si>
  <si>
    <r>
      <t xml:space="preserve">      </t>
    </r>
    <r>
      <rPr>
        <sz val="11"/>
        <rFont val="仿宋"/>
        <family val="3"/>
        <charset val="134"/>
      </rPr>
      <t>预算改革业务</t>
    </r>
  </si>
  <si>
    <r>
      <t xml:space="preserve">      </t>
    </r>
    <r>
      <rPr>
        <sz val="11"/>
        <rFont val="仿宋"/>
        <family val="3"/>
        <charset val="134"/>
      </rPr>
      <t>财政国库业务</t>
    </r>
  </si>
  <si>
    <r>
      <t xml:space="preserve">      </t>
    </r>
    <r>
      <rPr>
        <sz val="11"/>
        <rFont val="仿宋"/>
        <family val="3"/>
        <charset val="134"/>
      </rPr>
      <t>财政监察</t>
    </r>
  </si>
  <si>
    <r>
      <t xml:space="preserve">      </t>
    </r>
    <r>
      <rPr>
        <sz val="11"/>
        <rFont val="仿宋"/>
        <family val="3"/>
        <charset val="134"/>
      </rPr>
      <t>信息化建设</t>
    </r>
  </si>
  <si>
    <r>
      <t xml:space="preserve">      </t>
    </r>
    <r>
      <rPr>
        <sz val="11"/>
        <rFont val="仿宋"/>
        <family val="3"/>
        <charset val="134"/>
      </rPr>
      <t>财政委托业务</t>
    </r>
  </si>
  <si>
    <r>
      <t xml:space="preserve">      </t>
    </r>
    <r>
      <rPr>
        <sz val="11"/>
        <rFont val="仿宋"/>
        <family val="3"/>
        <charset val="134"/>
      </rPr>
      <t>其他财政事务</t>
    </r>
  </si>
  <si>
    <r>
      <t xml:space="preserve">    </t>
    </r>
    <r>
      <rPr>
        <b/>
        <sz val="11"/>
        <rFont val="仿宋"/>
        <family val="3"/>
        <charset val="134"/>
      </rPr>
      <t>税收事务</t>
    </r>
  </si>
  <si>
    <r>
      <t xml:space="preserve">      </t>
    </r>
    <r>
      <rPr>
        <sz val="11"/>
        <rFont val="仿宋"/>
        <family val="3"/>
        <charset val="134"/>
      </rPr>
      <t>税务办案</t>
    </r>
  </si>
  <si>
    <r>
      <t xml:space="preserve">      </t>
    </r>
    <r>
      <rPr>
        <sz val="11"/>
        <rFont val="仿宋"/>
        <family val="3"/>
        <charset val="134"/>
      </rPr>
      <t>税务登记证及发票管理</t>
    </r>
  </si>
  <si>
    <r>
      <t xml:space="preserve">      </t>
    </r>
    <r>
      <rPr>
        <sz val="11"/>
        <rFont val="仿宋"/>
        <family val="3"/>
        <charset val="134"/>
      </rPr>
      <t>代扣代收代征税款手续费</t>
    </r>
  </si>
  <si>
    <r>
      <t xml:space="preserve">      </t>
    </r>
    <r>
      <rPr>
        <sz val="11"/>
        <rFont val="仿宋"/>
        <family val="3"/>
        <charset val="134"/>
      </rPr>
      <t>税务宣传</t>
    </r>
  </si>
  <si>
    <r>
      <t xml:space="preserve">      </t>
    </r>
    <r>
      <rPr>
        <sz val="11"/>
        <rFont val="仿宋"/>
        <family val="3"/>
        <charset val="134"/>
      </rPr>
      <t>协税护税</t>
    </r>
  </si>
  <si>
    <r>
      <t xml:space="preserve">      </t>
    </r>
    <r>
      <rPr>
        <sz val="11"/>
        <rFont val="仿宋"/>
        <family val="3"/>
        <charset val="134"/>
      </rPr>
      <t>其他税收事务</t>
    </r>
  </si>
  <si>
    <r>
      <t xml:space="preserve">    </t>
    </r>
    <r>
      <rPr>
        <b/>
        <sz val="11"/>
        <rFont val="仿宋"/>
        <family val="3"/>
        <charset val="134"/>
      </rPr>
      <t>审计事务</t>
    </r>
  </si>
  <si>
    <r>
      <t xml:space="preserve">      </t>
    </r>
    <r>
      <rPr>
        <sz val="11"/>
        <rFont val="仿宋"/>
        <family val="3"/>
        <charset val="134"/>
      </rPr>
      <t>审计业务</t>
    </r>
  </si>
  <si>
    <r>
      <t xml:space="preserve">      </t>
    </r>
    <r>
      <rPr>
        <sz val="11"/>
        <rFont val="仿宋"/>
        <family val="3"/>
        <charset val="134"/>
      </rPr>
      <t>审计管理</t>
    </r>
  </si>
  <si>
    <r>
      <t xml:space="preserve">      </t>
    </r>
    <r>
      <rPr>
        <sz val="11"/>
        <rFont val="仿宋"/>
        <family val="3"/>
        <charset val="134"/>
      </rPr>
      <t>其他审计事务</t>
    </r>
  </si>
  <si>
    <r>
      <t xml:space="preserve">    </t>
    </r>
    <r>
      <rPr>
        <b/>
        <sz val="11"/>
        <rFont val="仿宋"/>
        <family val="3"/>
        <charset val="134"/>
      </rPr>
      <t>人力资源事务</t>
    </r>
  </si>
  <si>
    <r>
      <t xml:space="preserve">      </t>
    </r>
    <r>
      <rPr>
        <sz val="11"/>
        <rFont val="仿宋"/>
        <family val="3"/>
        <charset val="134"/>
      </rPr>
      <t>政府特殊津贴</t>
    </r>
  </si>
  <si>
    <r>
      <t xml:space="preserve">      </t>
    </r>
    <r>
      <rPr>
        <sz val="11"/>
        <rFont val="仿宋"/>
        <family val="3"/>
        <charset val="134"/>
      </rPr>
      <t>资助留学回国人员</t>
    </r>
  </si>
  <si>
    <r>
      <t xml:space="preserve">      </t>
    </r>
    <r>
      <rPr>
        <sz val="11"/>
        <rFont val="仿宋"/>
        <family val="3"/>
        <charset val="134"/>
      </rPr>
      <t>博士后日常经费</t>
    </r>
  </si>
  <si>
    <r>
      <t xml:space="preserve">      </t>
    </r>
    <r>
      <rPr>
        <sz val="11"/>
        <rFont val="仿宋"/>
        <family val="3"/>
        <charset val="134"/>
      </rPr>
      <t>引进人才费用</t>
    </r>
  </si>
  <si>
    <r>
      <t xml:space="preserve">      </t>
    </r>
    <r>
      <rPr>
        <sz val="11"/>
        <rFont val="仿宋"/>
        <family val="3"/>
        <charset val="134"/>
      </rPr>
      <t>其他人力资源事务</t>
    </r>
  </si>
  <si>
    <r>
      <t xml:space="preserve">    </t>
    </r>
    <r>
      <rPr>
        <b/>
        <sz val="11"/>
        <rFont val="仿宋"/>
        <family val="3"/>
        <charset val="134"/>
      </rPr>
      <t>纪检监察事务</t>
    </r>
  </si>
  <si>
    <r>
      <t xml:space="preserve">      </t>
    </r>
    <r>
      <rPr>
        <sz val="11"/>
        <rFont val="仿宋"/>
        <family val="3"/>
        <charset val="134"/>
      </rPr>
      <t>大案要案查处</t>
    </r>
  </si>
  <si>
    <r>
      <t xml:space="preserve">      </t>
    </r>
    <r>
      <rPr>
        <sz val="11"/>
        <rFont val="仿宋"/>
        <family val="3"/>
        <charset val="134"/>
      </rPr>
      <t>派驻派出机构</t>
    </r>
  </si>
  <si>
    <r>
      <t xml:space="preserve">      </t>
    </r>
    <r>
      <rPr>
        <sz val="11"/>
        <rFont val="仿宋"/>
        <family val="3"/>
        <charset val="134"/>
      </rPr>
      <t>巡视工作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</si>
  <si>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其他纪检监察事务</t>
    </r>
  </si>
  <si>
    <r>
      <t xml:space="preserve">    </t>
    </r>
    <r>
      <rPr>
        <b/>
        <sz val="11"/>
        <rFont val="仿宋"/>
        <family val="3"/>
        <charset val="134"/>
      </rPr>
      <t>商贸事务</t>
    </r>
  </si>
  <si>
    <r>
      <t xml:space="preserve">      </t>
    </r>
    <r>
      <rPr>
        <sz val="11"/>
        <rFont val="仿宋"/>
        <family val="3"/>
        <charset val="134"/>
      </rPr>
      <t>对外贸易管理</t>
    </r>
  </si>
  <si>
    <r>
      <t xml:space="preserve">      </t>
    </r>
    <r>
      <rPr>
        <sz val="11"/>
        <rFont val="仿宋"/>
        <family val="3"/>
        <charset val="134"/>
      </rPr>
      <t>国际经济合作</t>
    </r>
  </si>
  <si>
    <r>
      <t xml:space="preserve">      </t>
    </r>
    <r>
      <rPr>
        <sz val="11"/>
        <rFont val="仿宋"/>
        <family val="3"/>
        <charset val="134"/>
      </rPr>
      <t>外资管理</t>
    </r>
  </si>
  <si>
    <r>
      <t xml:space="preserve">      </t>
    </r>
    <r>
      <rPr>
        <sz val="11"/>
        <rFont val="仿宋"/>
        <family val="3"/>
        <charset val="134"/>
      </rPr>
      <t>国内贸易管理</t>
    </r>
  </si>
  <si>
    <r>
      <t xml:space="preserve">      </t>
    </r>
    <r>
      <rPr>
        <sz val="11"/>
        <rFont val="仿宋"/>
        <family val="3"/>
        <charset val="134"/>
      </rPr>
      <t>招商引资</t>
    </r>
  </si>
  <si>
    <r>
      <t xml:space="preserve">      </t>
    </r>
    <r>
      <rPr>
        <sz val="11"/>
        <rFont val="仿宋"/>
        <family val="3"/>
        <charset val="134"/>
      </rPr>
      <t>其他商贸事务</t>
    </r>
  </si>
  <si>
    <r>
      <t xml:space="preserve">    </t>
    </r>
    <r>
      <rPr>
        <b/>
        <sz val="11"/>
        <rFont val="仿宋"/>
        <family val="3"/>
        <charset val="134"/>
      </rPr>
      <t>港澳台事务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</si>
  <si>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台湾事务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</si>
  <si>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档案事务</t>
    </r>
  </si>
  <si>
    <r>
      <t xml:space="preserve">      </t>
    </r>
    <r>
      <rPr>
        <sz val="11"/>
        <rFont val="仿宋"/>
        <family val="3"/>
        <charset val="134"/>
      </rPr>
      <t>档案馆</t>
    </r>
  </si>
  <si>
    <r>
      <t xml:space="preserve">      </t>
    </r>
    <r>
      <rPr>
        <sz val="11"/>
        <rFont val="仿宋"/>
        <family val="3"/>
        <charset val="134"/>
      </rPr>
      <t>其他档案事务</t>
    </r>
  </si>
  <si>
    <r>
      <t xml:space="preserve">    </t>
    </r>
    <r>
      <rPr>
        <b/>
        <sz val="11"/>
        <rFont val="仿宋"/>
        <family val="3"/>
        <charset val="134"/>
      </rPr>
      <t>民主党派及工商联事务</t>
    </r>
  </si>
  <si>
    <r>
      <t xml:space="preserve">      </t>
    </r>
    <r>
      <rPr>
        <sz val="11"/>
        <rFont val="仿宋"/>
        <family val="3"/>
        <charset val="134"/>
      </rPr>
      <t>其他民主党派及工商联事务</t>
    </r>
  </si>
  <si>
    <r>
      <t xml:space="preserve">    </t>
    </r>
    <r>
      <rPr>
        <b/>
        <sz val="11"/>
        <rFont val="仿宋"/>
        <family val="3"/>
        <charset val="134"/>
      </rPr>
      <t>群众团体事务</t>
    </r>
  </si>
  <si>
    <r>
      <t xml:space="preserve">      </t>
    </r>
    <r>
      <rPr>
        <sz val="11"/>
        <rFont val="仿宋"/>
        <family val="3"/>
        <charset val="134"/>
      </rPr>
      <t>工会事务</t>
    </r>
  </si>
  <si>
    <r>
      <t xml:space="preserve">      </t>
    </r>
    <r>
      <rPr>
        <sz val="11"/>
        <rFont val="仿宋"/>
        <family val="3"/>
        <charset val="134"/>
      </rPr>
      <t>其他群众团体事务</t>
    </r>
  </si>
  <si>
    <r>
      <t xml:space="preserve">    </t>
    </r>
    <r>
      <rPr>
        <b/>
        <sz val="11"/>
        <rFont val="仿宋"/>
        <family val="3"/>
        <charset val="134"/>
      </rPr>
      <t>党委办公厅（室）及相关机构事务</t>
    </r>
  </si>
  <si>
    <r>
      <t xml:space="preserve">      </t>
    </r>
    <r>
      <rPr>
        <sz val="11"/>
        <rFont val="仿宋"/>
        <family val="3"/>
        <charset val="134"/>
      </rPr>
      <t>专项业务</t>
    </r>
  </si>
  <si>
    <r>
      <t xml:space="preserve">      </t>
    </r>
    <r>
      <rPr>
        <sz val="11"/>
        <rFont val="仿宋"/>
        <family val="3"/>
        <charset val="134"/>
      </rPr>
      <t>其他党委办公厅（室）及相关机构事务</t>
    </r>
  </si>
  <si>
    <r>
      <t xml:space="preserve">    </t>
    </r>
    <r>
      <rPr>
        <b/>
        <sz val="11"/>
        <rFont val="仿宋"/>
        <family val="3"/>
        <charset val="134"/>
      </rPr>
      <t>组织事务</t>
    </r>
  </si>
  <si>
    <r>
      <t xml:space="preserve">      </t>
    </r>
    <r>
      <rPr>
        <sz val="11"/>
        <rFont val="仿宋"/>
        <family val="3"/>
        <charset val="134"/>
      </rPr>
      <t>公务员事务</t>
    </r>
  </si>
  <si>
    <r>
      <t xml:space="preserve">      </t>
    </r>
    <r>
      <rPr>
        <sz val="11"/>
        <rFont val="仿宋"/>
        <family val="3"/>
        <charset val="134"/>
      </rPr>
      <t>其他组织事务</t>
    </r>
  </si>
  <si>
    <r>
      <t xml:space="preserve">    </t>
    </r>
    <r>
      <rPr>
        <b/>
        <sz val="11"/>
        <rFont val="仿宋"/>
        <family val="3"/>
        <charset val="134"/>
      </rPr>
      <t>宣传事务</t>
    </r>
  </si>
  <si>
    <r>
      <t xml:space="preserve">   </t>
    </r>
    <r>
      <rPr>
        <sz val="11"/>
        <rFont val="仿宋"/>
        <family val="3"/>
        <charset val="134"/>
      </rPr>
      <t>宣传管理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</si>
  <si>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其他宣传事务</t>
    </r>
  </si>
  <si>
    <r>
      <t xml:space="preserve">    </t>
    </r>
    <r>
      <rPr>
        <b/>
        <sz val="11"/>
        <rFont val="仿宋"/>
        <family val="3"/>
        <charset val="134"/>
      </rPr>
      <t>统战事务</t>
    </r>
  </si>
  <si>
    <r>
      <t xml:space="preserve">      </t>
    </r>
    <r>
      <rPr>
        <sz val="11"/>
        <rFont val="仿宋"/>
        <family val="3"/>
        <charset val="134"/>
      </rPr>
      <t>宗教事务</t>
    </r>
  </si>
  <si>
    <r>
      <t xml:space="preserve">      </t>
    </r>
    <r>
      <rPr>
        <sz val="11"/>
        <rFont val="仿宋"/>
        <family val="3"/>
        <charset val="134"/>
      </rPr>
      <t>华侨事务</t>
    </r>
  </si>
  <si>
    <r>
      <t xml:space="preserve">      </t>
    </r>
    <r>
      <rPr>
        <sz val="11"/>
        <rFont val="仿宋"/>
        <family val="3"/>
        <charset val="134"/>
      </rPr>
      <t>其他统战事务</t>
    </r>
  </si>
  <si>
    <r>
      <t xml:space="preserve">    </t>
    </r>
    <r>
      <rPr>
        <b/>
        <sz val="11"/>
        <rFont val="仿宋"/>
        <family val="3"/>
        <charset val="134"/>
      </rPr>
      <t>其他共产党事务</t>
    </r>
  </si>
  <si>
    <r>
      <t xml:space="preserve">      </t>
    </r>
    <r>
      <rPr>
        <sz val="11"/>
        <rFont val="仿宋"/>
        <family val="3"/>
        <charset val="134"/>
      </rPr>
      <t>其他共产党事务</t>
    </r>
  </si>
  <si>
    <r>
      <t xml:space="preserve">    </t>
    </r>
    <r>
      <rPr>
        <b/>
        <sz val="11"/>
        <rFont val="仿宋"/>
        <family val="3"/>
        <charset val="134"/>
      </rPr>
      <t>市场监督管理事务</t>
    </r>
  </si>
  <si>
    <r>
      <t xml:space="preserve">      </t>
    </r>
    <r>
      <rPr>
        <sz val="11"/>
        <rFont val="仿宋"/>
        <family val="3"/>
        <charset val="134"/>
      </rPr>
      <t>市场监督管理专项</t>
    </r>
  </si>
  <si>
    <r>
      <t xml:space="preserve">      </t>
    </r>
    <r>
      <rPr>
        <sz val="11"/>
        <rFont val="仿宋"/>
        <family val="3"/>
        <charset val="134"/>
      </rPr>
      <t>市场监管执法</t>
    </r>
  </si>
  <si>
    <r>
      <t xml:space="preserve">      </t>
    </r>
    <r>
      <rPr>
        <sz val="11"/>
        <rFont val="仿宋"/>
        <family val="3"/>
        <charset val="134"/>
      </rPr>
      <t>食品安全监管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</si>
  <si>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质量基础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</si>
  <si>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市场主体管理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</si>
  <si>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市场监督管理技术支持</t>
    </r>
  </si>
  <si>
    <r>
      <t xml:space="preserve">      </t>
    </r>
    <r>
      <rPr>
        <sz val="11"/>
        <rFont val="仿宋"/>
        <family val="3"/>
        <charset val="134"/>
      </rPr>
      <t>认证认可监督管理</t>
    </r>
  </si>
  <si>
    <r>
      <t xml:space="preserve">      </t>
    </r>
    <r>
      <rPr>
        <sz val="11"/>
        <rFont val="仿宋"/>
        <family val="3"/>
        <charset val="134"/>
      </rPr>
      <t>标准化管理</t>
    </r>
  </si>
  <si>
    <r>
      <t xml:space="preserve">      </t>
    </r>
    <r>
      <rPr>
        <sz val="11"/>
        <rFont val="仿宋"/>
        <family val="3"/>
        <charset val="134"/>
      </rPr>
      <t>药品事务</t>
    </r>
  </si>
  <si>
    <r>
      <t xml:space="preserve">      </t>
    </r>
    <r>
      <rPr>
        <sz val="11"/>
        <rFont val="仿宋"/>
        <family val="3"/>
        <charset val="134"/>
      </rPr>
      <t>医疗器械事务</t>
    </r>
  </si>
  <si>
    <r>
      <t xml:space="preserve">      </t>
    </r>
    <r>
      <rPr>
        <sz val="11"/>
        <rFont val="仿宋"/>
        <family val="3"/>
        <charset val="134"/>
      </rPr>
      <t>化妆品事务</t>
    </r>
  </si>
  <si>
    <r>
      <t xml:space="preserve">      </t>
    </r>
    <r>
      <rPr>
        <sz val="11"/>
        <rFont val="仿宋"/>
        <family val="3"/>
        <charset val="134"/>
      </rPr>
      <t>其他市场监督管理事务</t>
    </r>
  </si>
  <si>
    <r>
      <t xml:space="preserve">    </t>
    </r>
    <r>
      <rPr>
        <b/>
        <sz val="11"/>
        <rFont val="仿宋"/>
        <family val="3"/>
        <charset val="134"/>
      </rPr>
      <t>其他一般公共服务</t>
    </r>
  </si>
  <si>
    <r>
      <t xml:space="preserve">      </t>
    </r>
    <r>
      <rPr>
        <sz val="11"/>
        <rFont val="仿宋"/>
        <family val="3"/>
        <charset val="134"/>
      </rPr>
      <t>国家赔偿费用</t>
    </r>
  </si>
  <si>
    <r>
      <t xml:space="preserve">      </t>
    </r>
    <r>
      <rPr>
        <sz val="11"/>
        <rFont val="仿宋"/>
        <family val="3"/>
        <charset val="134"/>
      </rPr>
      <t>其他一般公共服务</t>
    </r>
  </si>
  <si>
    <r>
      <t xml:space="preserve">  </t>
    </r>
    <r>
      <rPr>
        <b/>
        <sz val="11"/>
        <rFont val="仿宋"/>
        <family val="3"/>
        <charset val="134"/>
      </rPr>
      <t>三、国防支出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</si>
  <si>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现役部队</t>
    </r>
  </si>
  <si>
    <r>
      <t xml:space="preserve">      </t>
    </r>
    <r>
      <rPr>
        <sz val="11"/>
        <rFont val="仿宋"/>
        <family val="3"/>
        <charset val="134"/>
      </rPr>
      <t>现役部队</t>
    </r>
  </si>
  <si>
    <r>
      <t xml:space="preserve">    </t>
    </r>
    <r>
      <rPr>
        <sz val="11"/>
        <rFont val="仿宋"/>
        <family val="3"/>
        <charset val="134"/>
      </rPr>
      <t>国防科研事业</t>
    </r>
  </si>
  <si>
    <r>
      <t xml:space="preserve">      </t>
    </r>
    <r>
      <rPr>
        <sz val="11"/>
        <rFont val="仿宋"/>
        <family val="3"/>
        <charset val="134"/>
      </rPr>
      <t>国防科研事业</t>
    </r>
  </si>
  <si>
    <r>
      <t xml:space="preserve">    </t>
    </r>
    <r>
      <rPr>
        <sz val="11"/>
        <rFont val="仿宋"/>
        <family val="3"/>
        <charset val="134"/>
      </rPr>
      <t>专项工程</t>
    </r>
  </si>
  <si>
    <r>
      <t xml:space="preserve">      </t>
    </r>
    <r>
      <rPr>
        <sz val="11"/>
        <rFont val="仿宋"/>
        <family val="3"/>
        <charset val="134"/>
      </rPr>
      <t>专项工程</t>
    </r>
  </si>
  <si>
    <r>
      <t xml:space="preserve">    </t>
    </r>
    <r>
      <rPr>
        <b/>
        <sz val="11"/>
        <rFont val="仿宋"/>
        <family val="3"/>
        <charset val="134"/>
      </rPr>
      <t>国防动员</t>
    </r>
  </si>
  <si>
    <r>
      <t xml:space="preserve">      </t>
    </r>
    <r>
      <rPr>
        <sz val="11"/>
        <rFont val="仿宋"/>
        <family val="3"/>
        <charset val="134"/>
      </rPr>
      <t>兵役征集</t>
    </r>
  </si>
  <si>
    <r>
      <t xml:space="preserve">      </t>
    </r>
    <r>
      <rPr>
        <sz val="11"/>
        <rFont val="仿宋"/>
        <family val="3"/>
        <charset val="134"/>
      </rPr>
      <t>经济动员</t>
    </r>
  </si>
  <si>
    <r>
      <t xml:space="preserve">      </t>
    </r>
    <r>
      <rPr>
        <sz val="11"/>
        <rFont val="仿宋"/>
        <family val="3"/>
        <charset val="134"/>
      </rPr>
      <t>人民防空</t>
    </r>
  </si>
  <si>
    <r>
      <t xml:space="preserve">      </t>
    </r>
    <r>
      <rPr>
        <sz val="11"/>
        <rFont val="仿宋"/>
        <family val="3"/>
        <charset val="134"/>
      </rPr>
      <t>交通战备</t>
    </r>
  </si>
  <si>
    <r>
      <t xml:space="preserve">      </t>
    </r>
    <r>
      <rPr>
        <sz val="11"/>
        <rFont val="仿宋"/>
        <family val="3"/>
        <charset val="134"/>
      </rPr>
      <t>国防教育</t>
    </r>
  </si>
  <si>
    <r>
      <t xml:space="preserve">      </t>
    </r>
    <r>
      <rPr>
        <sz val="11"/>
        <rFont val="仿宋"/>
        <family val="3"/>
        <charset val="134"/>
      </rPr>
      <t>预备役部队</t>
    </r>
  </si>
  <si>
    <r>
      <t xml:space="preserve">      </t>
    </r>
    <r>
      <rPr>
        <sz val="11"/>
        <rFont val="仿宋"/>
        <family val="3"/>
        <charset val="134"/>
      </rPr>
      <t>民兵</t>
    </r>
  </si>
  <si>
    <r>
      <t xml:space="preserve">      </t>
    </r>
    <r>
      <rPr>
        <sz val="11"/>
        <rFont val="仿宋"/>
        <family val="3"/>
        <charset val="134"/>
      </rPr>
      <t>边海防</t>
    </r>
  </si>
  <si>
    <r>
      <t xml:space="preserve">      </t>
    </r>
    <r>
      <rPr>
        <sz val="11"/>
        <rFont val="仿宋"/>
        <family val="3"/>
        <charset val="134"/>
      </rPr>
      <t>其他国防动员</t>
    </r>
  </si>
  <si>
    <r>
      <t xml:space="preserve">    </t>
    </r>
    <r>
      <rPr>
        <sz val="11"/>
        <rFont val="仿宋"/>
        <family val="3"/>
        <charset val="134"/>
      </rPr>
      <t>其他国防</t>
    </r>
  </si>
  <si>
    <r>
      <t xml:space="preserve">      </t>
    </r>
    <r>
      <rPr>
        <sz val="11"/>
        <rFont val="仿宋"/>
        <family val="3"/>
        <charset val="134"/>
      </rPr>
      <t>其他国防</t>
    </r>
  </si>
  <si>
    <r>
      <t xml:space="preserve">  </t>
    </r>
    <r>
      <rPr>
        <b/>
        <sz val="11"/>
        <rFont val="仿宋"/>
        <family val="3"/>
        <charset val="134"/>
      </rPr>
      <t>四、公共安全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</si>
  <si>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武装警察部队</t>
    </r>
  </si>
  <si>
    <r>
      <t xml:space="preserve">      </t>
    </r>
    <r>
      <rPr>
        <sz val="11"/>
        <rFont val="仿宋"/>
        <family val="3"/>
        <charset val="134"/>
      </rPr>
      <t>武装警察部队</t>
    </r>
  </si>
  <si>
    <r>
      <t xml:space="preserve">      </t>
    </r>
    <r>
      <rPr>
        <sz val="11"/>
        <rFont val="仿宋"/>
        <family val="3"/>
        <charset val="134"/>
      </rPr>
      <t>其他武装警察部队</t>
    </r>
  </si>
  <si>
    <r>
      <t xml:space="preserve">    </t>
    </r>
    <r>
      <rPr>
        <b/>
        <sz val="11"/>
        <rFont val="仿宋"/>
        <family val="3"/>
        <charset val="134"/>
      </rPr>
      <t>公安</t>
    </r>
  </si>
  <si>
    <r>
      <t xml:space="preserve">      </t>
    </r>
    <r>
      <rPr>
        <sz val="11"/>
        <rFont val="仿宋"/>
        <family val="3"/>
        <charset val="134"/>
      </rPr>
      <t>执法办案</t>
    </r>
  </si>
  <si>
    <r>
      <t xml:space="preserve">      </t>
    </r>
    <r>
      <rPr>
        <sz val="11"/>
        <rFont val="仿宋"/>
        <family val="3"/>
        <charset val="134"/>
      </rPr>
      <t>特别业务</t>
    </r>
  </si>
  <si>
    <r>
      <t xml:space="preserve">      </t>
    </r>
    <r>
      <rPr>
        <sz val="11"/>
        <rFont val="仿宋"/>
        <family val="3"/>
        <charset val="134"/>
      </rPr>
      <t>特勤业务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</si>
  <si>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其他公安</t>
    </r>
  </si>
  <si>
    <r>
      <t xml:space="preserve">    </t>
    </r>
    <r>
      <rPr>
        <b/>
        <sz val="11"/>
        <rFont val="仿宋"/>
        <family val="3"/>
        <charset val="134"/>
      </rPr>
      <t>检察</t>
    </r>
  </si>
  <si>
    <r>
      <t xml:space="preserve">      </t>
    </r>
    <r>
      <rPr>
        <sz val="11"/>
        <rFont val="仿宋"/>
        <family val="3"/>
        <charset val="134"/>
      </rPr>
      <t>检察监督</t>
    </r>
  </si>
  <si>
    <r>
      <t xml:space="preserve">      </t>
    </r>
    <r>
      <rPr>
        <sz val="11"/>
        <rFont val="仿宋"/>
        <family val="3"/>
        <charset val="134"/>
      </rPr>
      <t>其他检察</t>
    </r>
  </si>
  <si>
    <r>
      <t xml:space="preserve">    </t>
    </r>
    <r>
      <rPr>
        <b/>
        <sz val="11"/>
        <rFont val="仿宋"/>
        <family val="3"/>
        <charset val="134"/>
      </rPr>
      <t>法院</t>
    </r>
  </si>
  <si>
    <r>
      <t xml:space="preserve">      </t>
    </r>
    <r>
      <rPr>
        <sz val="11"/>
        <rFont val="仿宋"/>
        <family val="3"/>
        <charset val="134"/>
      </rPr>
      <t>案件审判</t>
    </r>
  </si>
  <si>
    <r>
      <t xml:space="preserve">      </t>
    </r>
    <r>
      <rPr>
        <sz val="11"/>
        <rFont val="仿宋"/>
        <family val="3"/>
        <charset val="134"/>
      </rPr>
      <t>案件执行</t>
    </r>
  </si>
  <si>
    <r>
      <t xml:space="preserve">      </t>
    </r>
    <r>
      <rPr>
        <sz val="11"/>
        <rFont val="仿宋"/>
        <family val="3"/>
        <charset val="134"/>
      </rPr>
      <t>其他法院</t>
    </r>
  </si>
  <si>
    <r>
      <t xml:space="preserve">    </t>
    </r>
    <r>
      <rPr>
        <b/>
        <sz val="11"/>
        <rFont val="仿宋"/>
        <family val="3"/>
        <charset val="134"/>
      </rPr>
      <t>司法</t>
    </r>
  </si>
  <si>
    <r>
      <t xml:space="preserve">      </t>
    </r>
    <r>
      <rPr>
        <sz val="11"/>
        <rFont val="仿宋"/>
        <family val="3"/>
        <charset val="134"/>
      </rPr>
      <t>基层司法业务</t>
    </r>
  </si>
  <si>
    <r>
      <t xml:space="preserve">      </t>
    </r>
    <r>
      <rPr>
        <sz val="11"/>
        <rFont val="仿宋"/>
        <family val="3"/>
        <charset val="134"/>
      </rPr>
      <t>普法宣传</t>
    </r>
  </si>
  <si>
    <r>
      <t xml:space="preserve">      </t>
    </r>
    <r>
      <rPr>
        <sz val="11"/>
        <rFont val="仿宋"/>
        <family val="3"/>
        <charset val="134"/>
      </rPr>
      <t>律师公证管理</t>
    </r>
  </si>
  <si>
    <r>
      <t xml:space="preserve">      </t>
    </r>
    <r>
      <rPr>
        <sz val="11"/>
        <rFont val="仿宋"/>
        <family val="3"/>
        <charset val="134"/>
      </rPr>
      <t>公共法律服务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</si>
  <si>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国家统一法律职业资格考试</t>
    </r>
  </si>
  <si>
    <r>
      <t xml:space="preserve">      </t>
    </r>
    <r>
      <rPr>
        <sz val="11"/>
        <rFont val="仿宋"/>
        <family val="3"/>
        <charset val="134"/>
      </rPr>
      <t>仲裁</t>
    </r>
  </si>
  <si>
    <r>
      <t xml:space="preserve">      </t>
    </r>
    <r>
      <rPr>
        <sz val="11"/>
        <rFont val="仿宋"/>
        <family val="3"/>
        <charset val="134"/>
      </rPr>
      <t>社区矫正</t>
    </r>
  </si>
  <si>
    <r>
      <t xml:space="preserve">      </t>
    </r>
    <r>
      <rPr>
        <sz val="11"/>
        <rFont val="仿宋"/>
        <family val="3"/>
        <charset val="134"/>
      </rPr>
      <t>司法鉴定</t>
    </r>
  </si>
  <si>
    <r>
      <t xml:space="preserve">      </t>
    </r>
    <r>
      <rPr>
        <sz val="11"/>
        <rFont val="仿宋"/>
        <family val="3"/>
        <charset val="134"/>
      </rPr>
      <t>法制建设</t>
    </r>
  </si>
  <si>
    <r>
      <t xml:space="preserve">      </t>
    </r>
    <r>
      <rPr>
        <sz val="11"/>
        <rFont val="仿宋"/>
        <family val="3"/>
        <charset val="134"/>
      </rPr>
      <t>其他司法</t>
    </r>
  </si>
  <si>
    <r>
      <t xml:space="preserve">    </t>
    </r>
    <r>
      <rPr>
        <b/>
        <sz val="11"/>
        <rFont val="仿宋"/>
        <family val="3"/>
        <charset val="134"/>
      </rPr>
      <t>其他公共安全</t>
    </r>
  </si>
  <si>
    <r>
      <t xml:space="preserve">      </t>
    </r>
    <r>
      <rPr>
        <sz val="11"/>
        <rFont val="仿宋"/>
        <family val="3"/>
        <charset val="134"/>
      </rPr>
      <t>其他公共安全</t>
    </r>
  </si>
  <si>
    <r>
      <t xml:space="preserve">  </t>
    </r>
    <r>
      <rPr>
        <b/>
        <sz val="11"/>
        <rFont val="仿宋"/>
        <family val="3"/>
        <charset val="134"/>
      </rPr>
      <t>五、教育支出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</si>
  <si>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教育管理事务</t>
    </r>
  </si>
  <si>
    <r>
      <t xml:space="preserve">      </t>
    </r>
    <r>
      <rPr>
        <sz val="11"/>
        <rFont val="仿宋"/>
        <family val="3"/>
        <charset val="134"/>
      </rPr>
      <t>其他教育管理事务</t>
    </r>
  </si>
  <si>
    <r>
      <t xml:space="preserve">    </t>
    </r>
    <r>
      <rPr>
        <b/>
        <sz val="11"/>
        <rFont val="仿宋"/>
        <family val="3"/>
        <charset val="134"/>
      </rPr>
      <t>普通教育</t>
    </r>
  </si>
  <si>
    <r>
      <t xml:space="preserve">      </t>
    </r>
    <r>
      <rPr>
        <sz val="11"/>
        <rFont val="仿宋"/>
        <family val="3"/>
        <charset val="134"/>
      </rPr>
      <t>学前教育</t>
    </r>
  </si>
  <si>
    <r>
      <t xml:space="preserve">      </t>
    </r>
    <r>
      <rPr>
        <sz val="11"/>
        <rFont val="仿宋"/>
        <family val="3"/>
        <charset val="134"/>
      </rPr>
      <t>小学教育</t>
    </r>
  </si>
  <si>
    <r>
      <t xml:space="preserve">      </t>
    </r>
    <r>
      <rPr>
        <sz val="11"/>
        <rFont val="仿宋"/>
        <family val="3"/>
        <charset val="134"/>
      </rPr>
      <t>初中教育</t>
    </r>
  </si>
  <si>
    <r>
      <t xml:space="preserve">      </t>
    </r>
    <r>
      <rPr>
        <sz val="11"/>
        <rFont val="仿宋"/>
        <family val="3"/>
        <charset val="134"/>
      </rPr>
      <t>高中教育</t>
    </r>
  </si>
  <si>
    <r>
      <t xml:space="preserve">      </t>
    </r>
    <r>
      <rPr>
        <sz val="11"/>
        <rFont val="仿宋"/>
        <family val="3"/>
        <charset val="134"/>
      </rPr>
      <t>高等教育</t>
    </r>
  </si>
  <si>
    <r>
      <t xml:space="preserve">      </t>
    </r>
    <r>
      <rPr>
        <sz val="11"/>
        <rFont val="仿宋"/>
        <family val="3"/>
        <charset val="134"/>
      </rPr>
      <t>化解农村义务教育债务</t>
    </r>
  </si>
  <si>
    <r>
      <t xml:space="preserve">      </t>
    </r>
    <r>
      <rPr>
        <sz val="11"/>
        <rFont val="仿宋"/>
        <family val="3"/>
        <charset val="134"/>
      </rPr>
      <t>化解普通高中债务</t>
    </r>
  </si>
  <si>
    <r>
      <t xml:space="preserve">      </t>
    </r>
    <r>
      <rPr>
        <sz val="11"/>
        <rFont val="仿宋"/>
        <family val="3"/>
        <charset val="134"/>
      </rPr>
      <t>其他普通教育</t>
    </r>
  </si>
  <si>
    <r>
      <t xml:space="preserve">    </t>
    </r>
    <r>
      <rPr>
        <b/>
        <sz val="11"/>
        <rFont val="仿宋"/>
        <family val="3"/>
        <charset val="134"/>
      </rPr>
      <t>职业教育</t>
    </r>
  </si>
  <si>
    <r>
      <t xml:space="preserve">      </t>
    </r>
    <r>
      <rPr>
        <sz val="11"/>
        <rFont val="仿宋"/>
        <family val="3"/>
        <charset val="134"/>
      </rPr>
      <t>初等职业教育</t>
    </r>
  </si>
  <si>
    <r>
      <t xml:space="preserve">      </t>
    </r>
    <r>
      <rPr>
        <sz val="11"/>
        <rFont val="仿宋"/>
        <family val="3"/>
        <charset val="134"/>
      </rPr>
      <t>中专教育</t>
    </r>
  </si>
  <si>
    <r>
      <t xml:space="preserve">      </t>
    </r>
    <r>
      <rPr>
        <sz val="11"/>
        <rFont val="仿宋"/>
        <family val="3"/>
        <charset val="134"/>
      </rPr>
      <t>技校教育</t>
    </r>
  </si>
  <si>
    <r>
      <t xml:space="preserve">      </t>
    </r>
    <r>
      <rPr>
        <sz val="11"/>
        <rFont val="仿宋"/>
        <family val="3"/>
        <charset val="134"/>
      </rPr>
      <t>职业高中教育</t>
    </r>
  </si>
  <si>
    <r>
      <t xml:space="preserve">      </t>
    </r>
    <r>
      <rPr>
        <sz val="11"/>
        <rFont val="仿宋"/>
        <family val="3"/>
        <charset val="134"/>
      </rPr>
      <t>高等职业教育</t>
    </r>
  </si>
  <si>
    <r>
      <t xml:space="preserve">      </t>
    </r>
    <r>
      <rPr>
        <sz val="11"/>
        <rFont val="仿宋"/>
        <family val="3"/>
        <charset val="134"/>
      </rPr>
      <t>其他职业教育</t>
    </r>
  </si>
  <si>
    <r>
      <t xml:space="preserve">    </t>
    </r>
    <r>
      <rPr>
        <b/>
        <sz val="11"/>
        <rFont val="仿宋"/>
        <family val="3"/>
        <charset val="134"/>
      </rPr>
      <t>进修及培训</t>
    </r>
  </si>
  <si>
    <r>
      <t xml:space="preserve">      </t>
    </r>
    <r>
      <rPr>
        <sz val="11"/>
        <rFont val="仿宋"/>
        <family val="3"/>
        <charset val="134"/>
      </rPr>
      <t>教师进修</t>
    </r>
  </si>
  <si>
    <r>
      <t xml:space="preserve">      </t>
    </r>
    <r>
      <rPr>
        <sz val="11"/>
        <rFont val="仿宋"/>
        <family val="3"/>
        <charset val="134"/>
      </rPr>
      <t>干部教育</t>
    </r>
  </si>
  <si>
    <r>
      <t xml:space="preserve">      </t>
    </r>
    <r>
      <rPr>
        <sz val="11"/>
        <rFont val="仿宋"/>
        <family val="3"/>
        <charset val="134"/>
      </rPr>
      <t>培训</t>
    </r>
  </si>
  <si>
    <r>
      <t xml:space="preserve">      </t>
    </r>
    <r>
      <rPr>
        <sz val="11"/>
        <rFont val="仿宋"/>
        <family val="3"/>
        <charset val="134"/>
      </rPr>
      <t>退役士兵能力提升</t>
    </r>
  </si>
  <si>
    <r>
      <t xml:space="preserve">      </t>
    </r>
    <r>
      <rPr>
        <sz val="11"/>
        <rFont val="仿宋"/>
        <family val="3"/>
        <charset val="134"/>
      </rPr>
      <t>其他进修及培训</t>
    </r>
  </si>
  <si>
    <r>
      <t xml:space="preserve">    </t>
    </r>
    <r>
      <rPr>
        <b/>
        <sz val="11"/>
        <rFont val="仿宋"/>
        <family val="3"/>
        <charset val="134"/>
      </rPr>
      <t>教育费附加安排的支出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</si>
  <si>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农村中小学校舍建设</t>
    </r>
  </si>
  <si>
    <r>
      <t xml:space="preserve">      </t>
    </r>
    <r>
      <rPr>
        <sz val="11"/>
        <rFont val="仿宋"/>
        <family val="3"/>
        <charset val="134"/>
      </rPr>
      <t>农村中小学教学设施</t>
    </r>
  </si>
  <si>
    <r>
      <t xml:space="preserve">      </t>
    </r>
    <r>
      <rPr>
        <sz val="11"/>
        <rFont val="仿宋"/>
        <family val="3"/>
        <charset val="134"/>
      </rPr>
      <t>城市中小学校舍建设</t>
    </r>
  </si>
  <si>
    <r>
      <t xml:space="preserve">      </t>
    </r>
    <r>
      <rPr>
        <sz val="11"/>
        <rFont val="仿宋"/>
        <family val="3"/>
        <charset val="134"/>
      </rPr>
      <t>城市中小学教学设施</t>
    </r>
  </si>
  <si>
    <r>
      <t xml:space="preserve">      </t>
    </r>
    <r>
      <rPr>
        <sz val="11"/>
        <rFont val="仿宋"/>
        <family val="3"/>
        <charset val="134"/>
      </rPr>
      <t>中等职业学校教学设施</t>
    </r>
  </si>
  <si>
    <r>
      <t xml:space="preserve">      </t>
    </r>
    <r>
      <rPr>
        <sz val="11"/>
        <rFont val="仿宋"/>
        <family val="3"/>
        <charset val="134"/>
      </rPr>
      <t>其他教育费附加安排的</t>
    </r>
  </si>
  <si>
    <r>
      <t xml:space="preserve">    </t>
    </r>
    <r>
      <rPr>
        <b/>
        <sz val="11"/>
        <rFont val="仿宋"/>
        <family val="3"/>
        <charset val="134"/>
      </rPr>
      <t>其他教育</t>
    </r>
  </si>
  <si>
    <r>
      <t xml:space="preserve">      </t>
    </r>
    <r>
      <rPr>
        <sz val="11"/>
        <rFont val="仿宋"/>
        <family val="3"/>
        <charset val="134"/>
      </rPr>
      <t>其他教育</t>
    </r>
  </si>
  <si>
    <r>
      <t xml:space="preserve">  </t>
    </r>
    <r>
      <rPr>
        <b/>
        <sz val="11"/>
        <rFont val="仿宋"/>
        <family val="3"/>
        <charset val="134"/>
      </rPr>
      <t>六、科学技术支出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</si>
  <si>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科学技术管理事务</t>
    </r>
  </si>
  <si>
    <r>
      <t xml:space="preserve">      </t>
    </r>
    <r>
      <rPr>
        <sz val="11"/>
        <rFont val="仿宋"/>
        <family val="3"/>
        <charset val="134"/>
      </rPr>
      <t>其他科学技术管理事务</t>
    </r>
  </si>
  <si>
    <r>
      <t xml:space="preserve">    </t>
    </r>
    <r>
      <rPr>
        <b/>
        <sz val="11"/>
        <rFont val="仿宋"/>
        <family val="3"/>
        <charset val="134"/>
      </rPr>
      <t>技术研究与开发</t>
    </r>
  </si>
  <si>
    <r>
      <t xml:space="preserve">      </t>
    </r>
    <r>
      <rPr>
        <sz val="11"/>
        <rFont val="仿宋"/>
        <family val="3"/>
        <charset val="134"/>
      </rPr>
      <t>机构运行</t>
    </r>
  </si>
  <si>
    <r>
      <t xml:space="preserve">      </t>
    </r>
    <r>
      <rPr>
        <sz val="11"/>
        <rFont val="仿宋"/>
        <family val="3"/>
        <charset val="134"/>
      </rPr>
      <t>应用技术研究与开发</t>
    </r>
  </si>
  <si>
    <r>
      <t xml:space="preserve">      </t>
    </r>
    <r>
      <rPr>
        <sz val="11"/>
        <rFont val="仿宋"/>
        <family val="3"/>
        <charset val="134"/>
      </rPr>
      <t>产业技术研究与开发</t>
    </r>
  </si>
  <si>
    <r>
      <t xml:space="preserve">      </t>
    </r>
    <r>
      <rPr>
        <sz val="11"/>
        <rFont val="仿宋"/>
        <family val="3"/>
        <charset val="134"/>
      </rPr>
      <t>科技成果转化与扩散</t>
    </r>
  </si>
  <si>
    <r>
      <t xml:space="preserve">      </t>
    </r>
    <r>
      <rPr>
        <sz val="11"/>
        <rFont val="仿宋"/>
        <family val="3"/>
        <charset val="134"/>
      </rPr>
      <t>其他技术研究与开发</t>
    </r>
  </si>
  <si>
    <r>
      <t xml:space="preserve">    </t>
    </r>
    <r>
      <rPr>
        <b/>
        <sz val="11"/>
        <rFont val="仿宋"/>
        <family val="3"/>
        <charset val="134"/>
      </rPr>
      <t>科技条件与服务</t>
    </r>
  </si>
  <si>
    <r>
      <t xml:space="preserve">      </t>
    </r>
    <r>
      <rPr>
        <sz val="11"/>
        <rFont val="仿宋"/>
        <family val="3"/>
        <charset val="134"/>
      </rPr>
      <t>技术创新服务体系</t>
    </r>
  </si>
  <si>
    <r>
      <t xml:space="preserve">      </t>
    </r>
    <r>
      <rPr>
        <sz val="11"/>
        <rFont val="仿宋"/>
        <family val="3"/>
        <charset val="134"/>
      </rPr>
      <t>科技条件专项</t>
    </r>
  </si>
  <si>
    <r>
      <t xml:space="preserve">      </t>
    </r>
    <r>
      <rPr>
        <sz val="11"/>
        <rFont val="仿宋"/>
        <family val="3"/>
        <charset val="134"/>
      </rPr>
      <t>其他科技条件与服务</t>
    </r>
  </si>
  <si>
    <r>
      <t xml:space="preserve">    </t>
    </r>
    <r>
      <rPr>
        <sz val="11"/>
        <rFont val="仿宋"/>
        <family val="3"/>
        <charset val="134"/>
      </rPr>
      <t>社会科学</t>
    </r>
  </si>
  <si>
    <r>
      <t xml:space="preserve">      </t>
    </r>
    <r>
      <rPr>
        <sz val="11"/>
        <rFont val="仿宋"/>
        <family val="3"/>
        <charset val="134"/>
      </rPr>
      <t>社会科学研究机构</t>
    </r>
  </si>
  <si>
    <r>
      <t xml:space="preserve">      </t>
    </r>
    <r>
      <rPr>
        <sz val="11"/>
        <rFont val="仿宋"/>
        <family val="3"/>
        <charset val="134"/>
      </rPr>
      <t>社会科学研究</t>
    </r>
  </si>
  <si>
    <r>
      <t xml:space="preserve">      </t>
    </r>
    <r>
      <rPr>
        <sz val="11"/>
        <rFont val="仿宋"/>
        <family val="3"/>
        <charset val="134"/>
      </rPr>
      <t>社科基金</t>
    </r>
  </si>
  <si>
    <r>
      <t xml:space="preserve">      </t>
    </r>
    <r>
      <rPr>
        <sz val="11"/>
        <rFont val="仿宋"/>
        <family val="3"/>
        <charset val="134"/>
      </rPr>
      <t>其他社会科学</t>
    </r>
  </si>
  <si>
    <r>
      <t xml:space="preserve">    </t>
    </r>
    <r>
      <rPr>
        <b/>
        <sz val="11"/>
        <rFont val="仿宋"/>
        <family val="3"/>
        <charset val="134"/>
      </rPr>
      <t>科学技术普及</t>
    </r>
  </si>
  <si>
    <r>
      <t xml:space="preserve">      </t>
    </r>
    <r>
      <rPr>
        <sz val="11"/>
        <rFont val="仿宋"/>
        <family val="3"/>
        <charset val="134"/>
      </rPr>
      <t>科普活动</t>
    </r>
  </si>
  <si>
    <r>
      <t xml:space="preserve">      </t>
    </r>
    <r>
      <rPr>
        <sz val="11"/>
        <rFont val="仿宋"/>
        <family val="3"/>
        <charset val="134"/>
      </rPr>
      <t>青少年科技活动</t>
    </r>
  </si>
  <si>
    <r>
      <t xml:space="preserve">      </t>
    </r>
    <r>
      <rPr>
        <sz val="11"/>
        <rFont val="仿宋"/>
        <family val="3"/>
        <charset val="134"/>
      </rPr>
      <t>学术交流活动</t>
    </r>
  </si>
  <si>
    <r>
      <t xml:space="preserve">      </t>
    </r>
    <r>
      <rPr>
        <sz val="11"/>
        <rFont val="仿宋"/>
        <family val="3"/>
        <charset val="134"/>
      </rPr>
      <t>科技馆站</t>
    </r>
  </si>
  <si>
    <r>
      <t xml:space="preserve">      </t>
    </r>
    <r>
      <rPr>
        <sz val="11"/>
        <rFont val="仿宋"/>
        <family val="3"/>
        <charset val="134"/>
      </rPr>
      <t>其他科学技术普及</t>
    </r>
  </si>
  <si>
    <r>
      <t xml:space="preserve">    </t>
    </r>
    <r>
      <rPr>
        <sz val="11"/>
        <rFont val="仿宋"/>
        <family val="3"/>
        <charset val="134"/>
      </rPr>
      <t>科技交流与合作</t>
    </r>
  </si>
  <si>
    <r>
      <t xml:space="preserve">      </t>
    </r>
    <r>
      <rPr>
        <sz val="11"/>
        <rFont val="仿宋"/>
        <family val="3"/>
        <charset val="134"/>
      </rPr>
      <t>国际交流与合作</t>
    </r>
  </si>
  <si>
    <r>
      <t xml:space="preserve">      </t>
    </r>
    <r>
      <rPr>
        <sz val="11"/>
        <rFont val="仿宋"/>
        <family val="3"/>
        <charset val="134"/>
      </rPr>
      <t>重大科技合作项目</t>
    </r>
  </si>
  <si>
    <r>
      <t xml:space="preserve">      </t>
    </r>
    <r>
      <rPr>
        <sz val="11"/>
        <rFont val="仿宋"/>
        <family val="3"/>
        <charset val="134"/>
      </rPr>
      <t>其他科技交流与合作</t>
    </r>
  </si>
  <si>
    <r>
      <t xml:space="preserve">    </t>
    </r>
    <r>
      <rPr>
        <b/>
        <sz val="11"/>
        <rFont val="仿宋"/>
        <family val="3"/>
        <charset val="134"/>
      </rPr>
      <t>科技重大项目</t>
    </r>
  </si>
  <si>
    <r>
      <t xml:space="preserve">      </t>
    </r>
    <r>
      <rPr>
        <sz val="11"/>
        <rFont val="仿宋"/>
        <family val="3"/>
        <charset val="134"/>
      </rPr>
      <t>科技重大专项</t>
    </r>
  </si>
  <si>
    <r>
      <t xml:space="preserve">      </t>
    </r>
    <r>
      <rPr>
        <sz val="11"/>
        <rFont val="仿宋"/>
        <family val="3"/>
        <charset val="134"/>
      </rPr>
      <t>重点研发计划</t>
    </r>
  </si>
  <si>
    <r>
      <t xml:space="preserve">    </t>
    </r>
    <r>
      <rPr>
        <b/>
        <sz val="11"/>
        <rFont val="仿宋"/>
        <family val="3"/>
        <charset val="134"/>
      </rPr>
      <t>其他科学技术</t>
    </r>
  </si>
  <si>
    <r>
      <t xml:space="preserve">      </t>
    </r>
    <r>
      <rPr>
        <sz val="11"/>
        <rFont val="仿宋"/>
        <family val="3"/>
        <charset val="134"/>
      </rPr>
      <t>科技奖励</t>
    </r>
  </si>
  <si>
    <r>
      <t xml:space="preserve">      </t>
    </r>
    <r>
      <rPr>
        <sz val="11"/>
        <rFont val="仿宋"/>
        <family val="3"/>
        <charset val="134"/>
      </rPr>
      <t>核应急</t>
    </r>
  </si>
  <si>
    <r>
      <t xml:space="preserve">      </t>
    </r>
    <r>
      <rPr>
        <sz val="11"/>
        <rFont val="仿宋"/>
        <family val="3"/>
        <charset val="134"/>
      </rPr>
      <t>转制科研机构</t>
    </r>
  </si>
  <si>
    <r>
      <t xml:space="preserve">      </t>
    </r>
    <r>
      <rPr>
        <sz val="11"/>
        <rFont val="仿宋"/>
        <family val="3"/>
        <charset val="134"/>
      </rPr>
      <t>其他科学技术</t>
    </r>
  </si>
  <si>
    <r>
      <t xml:space="preserve">  </t>
    </r>
    <r>
      <rPr>
        <b/>
        <sz val="11"/>
        <rFont val="仿宋"/>
        <family val="3"/>
        <charset val="134"/>
      </rPr>
      <t>七、文化旅游体育与传媒支出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</si>
  <si>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文化和旅游</t>
    </r>
  </si>
  <si>
    <r>
      <t xml:space="preserve">      </t>
    </r>
    <r>
      <rPr>
        <sz val="11"/>
        <rFont val="仿宋"/>
        <family val="3"/>
        <charset val="134"/>
      </rPr>
      <t>图书馆</t>
    </r>
  </si>
  <si>
    <r>
      <t xml:space="preserve">      </t>
    </r>
    <r>
      <rPr>
        <sz val="11"/>
        <rFont val="仿宋"/>
        <family val="3"/>
        <charset val="134"/>
      </rPr>
      <t>文化展示及纪念机构</t>
    </r>
  </si>
  <si>
    <r>
      <t xml:space="preserve">      </t>
    </r>
    <r>
      <rPr>
        <sz val="11"/>
        <rFont val="仿宋"/>
        <family val="3"/>
        <charset val="134"/>
      </rPr>
      <t>艺术表演场所</t>
    </r>
  </si>
  <si>
    <r>
      <t xml:space="preserve">      </t>
    </r>
    <r>
      <rPr>
        <sz val="11"/>
        <rFont val="仿宋"/>
        <family val="3"/>
        <charset val="134"/>
      </rPr>
      <t>艺术表演团体</t>
    </r>
  </si>
  <si>
    <r>
      <t xml:space="preserve">      </t>
    </r>
    <r>
      <rPr>
        <sz val="11"/>
        <rFont val="仿宋"/>
        <family val="3"/>
        <charset val="134"/>
      </rPr>
      <t>文化活动</t>
    </r>
  </si>
  <si>
    <r>
      <t xml:space="preserve">      </t>
    </r>
    <r>
      <rPr>
        <sz val="11"/>
        <rFont val="仿宋"/>
        <family val="3"/>
        <charset val="134"/>
      </rPr>
      <t>群众文化</t>
    </r>
  </si>
  <si>
    <r>
      <t xml:space="preserve">      </t>
    </r>
    <r>
      <rPr>
        <sz val="11"/>
        <rFont val="仿宋"/>
        <family val="3"/>
        <charset val="134"/>
      </rPr>
      <t>文化和旅游交流与合作</t>
    </r>
  </si>
  <si>
    <r>
      <t xml:space="preserve">      </t>
    </r>
    <r>
      <rPr>
        <sz val="11"/>
        <rFont val="仿宋"/>
        <family val="3"/>
        <charset val="134"/>
      </rPr>
      <t>文化创作与保护</t>
    </r>
  </si>
  <si>
    <r>
      <t xml:space="preserve">      </t>
    </r>
    <r>
      <rPr>
        <sz val="11"/>
        <rFont val="仿宋"/>
        <family val="3"/>
        <charset val="134"/>
      </rPr>
      <t>文化和旅游市场管理</t>
    </r>
  </si>
  <si>
    <r>
      <t xml:space="preserve">      </t>
    </r>
    <r>
      <rPr>
        <sz val="11"/>
        <rFont val="仿宋"/>
        <family val="3"/>
        <charset val="134"/>
      </rPr>
      <t>旅游宣传</t>
    </r>
  </si>
  <si>
    <r>
      <t xml:space="preserve">      </t>
    </r>
    <r>
      <rPr>
        <sz val="11"/>
        <rFont val="仿宋"/>
        <family val="3"/>
        <charset val="134"/>
      </rPr>
      <t>旅游行业业务管理</t>
    </r>
  </si>
  <si>
    <r>
      <t xml:space="preserve">      </t>
    </r>
    <r>
      <rPr>
        <sz val="11"/>
        <rFont val="仿宋"/>
        <family val="3"/>
        <charset val="134"/>
      </rPr>
      <t>其他文化和旅游</t>
    </r>
  </si>
  <si>
    <r>
      <t xml:space="preserve">    </t>
    </r>
    <r>
      <rPr>
        <b/>
        <sz val="11"/>
        <rFont val="仿宋"/>
        <family val="3"/>
        <charset val="134"/>
      </rPr>
      <t>文物</t>
    </r>
  </si>
  <si>
    <r>
      <t xml:space="preserve">      </t>
    </r>
    <r>
      <rPr>
        <sz val="11"/>
        <rFont val="仿宋"/>
        <family val="3"/>
        <charset val="134"/>
      </rPr>
      <t>文物保护</t>
    </r>
  </si>
  <si>
    <r>
      <t xml:space="preserve">      </t>
    </r>
    <r>
      <rPr>
        <sz val="11"/>
        <rFont val="仿宋"/>
        <family val="3"/>
        <charset val="134"/>
      </rPr>
      <t>博物馆</t>
    </r>
  </si>
  <si>
    <r>
      <t xml:space="preserve">      </t>
    </r>
    <r>
      <rPr>
        <sz val="11"/>
        <rFont val="仿宋"/>
        <family val="3"/>
        <charset val="134"/>
      </rPr>
      <t>历史名城与古迹</t>
    </r>
  </si>
  <si>
    <r>
      <t xml:space="preserve">      </t>
    </r>
    <r>
      <rPr>
        <sz val="11"/>
        <rFont val="仿宋"/>
        <family val="3"/>
        <charset val="134"/>
      </rPr>
      <t>其他文物</t>
    </r>
  </si>
  <si>
    <r>
      <t xml:space="preserve">    </t>
    </r>
    <r>
      <rPr>
        <b/>
        <sz val="11"/>
        <rFont val="仿宋"/>
        <family val="3"/>
        <charset val="134"/>
      </rPr>
      <t>体育</t>
    </r>
  </si>
  <si>
    <r>
      <t xml:space="preserve">      </t>
    </r>
    <r>
      <rPr>
        <sz val="11"/>
        <rFont val="仿宋"/>
        <family val="3"/>
        <charset val="134"/>
      </rPr>
      <t>运动项目管理</t>
    </r>
  </si>
  <si>
    <r>
      <t xml:space="preserve">      </t>
    </r>
    <r>
      <rPr>
        <sz val="11"/>
        <rFont val="仿宋"/>
        <family val="3"/>
        <charset val="134"/>
      </rPr>
      <t>体育竞赛</t>
    </r>
  </si>
  <si>
    <r>
      <t xml:space="preserve">      </t>
    </r>
    <r>
      <rPr>
        <sz val="11"/>
        <rFont val="仿宋"/>
        <family val="3"/>
        <charset val="134"/>
      </rPr>
      <t>体育训练</t>
    </r>
  </si>
  <si>
    <r>
      <t xml:space="preserve">      </t>
    </r>
    <r>
      <rPr>
        <sz val="11"/>
        <rFont val="仿宋"/>
        <family val="3"/>
        <charset val="134"/>
      </rPr>
      <t>体育场馆</t>
    </r>
  </si>
  <si>
    <r>
      <t xml:space="preserve">      </t>
    </r>
    <r>
      <rPr>
        <sz val="11"/>
        <rFont val="仿宋"/>
        <family val="3"/>
        <charset val="134"/>
      </rPr>
      <t>群众体育</t>
    </r>
  </si>
  <si>
    <r>
      <t xml:space="preserve">      </t>
    </r>
    <r>
      <rPr>
        <sz val="11"/>
        <rFont val="仿宋"/>
        <family val="3"/>
        <charset val="134"/>
      </rPr>
      <t>体育交流与合作</t>
    </r>
  </si>
  <si>
    <r>
      <t xml:space="preserve">      </t>
    </r>
    <r>
      <rPr>
        <sz val="11"/>
        <rFont val="仿宋"/>
        <family val="3"/>
        <charset val="134"/>
      </rPr>
      <t>其他体育</t>
    </r>
  </si>
  <si>
    <r>
      <t xml:space="preserve">    </t>
    </r>
    <r>
      <rPr>
        <b/>
        <sz val="11"/>
        <rFont val="仿宋"/>
        <family val="3"/>
        <charset val="134"/>
      </rPr>
      <t>新闻出版电影</t>
    </r>
  </si>
  <si>
    <r>
      <t xml:space="preserve">      </t>
    </r>
    <r>
      <rPr>
        <sz val="11"/>
        <rFont val="仿宋"/>
        <family val="3"/>
        <charset val="134"/>
      </rPr>
      <t>新闻通讯</t>
    </r>
  </si>
  <si>
    <r>
      <t xml:space="preserve">      </t>
    </r>
    <r>
      <rPr>
        <sz val="11"/>
        <rFont val="仿宋"/>
        <family val="3"/>
        <charset val="134"/>
      </rPr>
      <t>出版发行</t>
    </r>
  </si>
  <si>
    <r>
      <t xml:space="preserve">      </t>
    </r>
    <r>
      <rPr>
        <sz val="11"/>
        <rFont val="仿宋"/>
        <family val="3"/>
        <charset val="134"/>
      </rPr>
      <t>版权管理</t>
    </r>
  </si>
  <si>
    <r>
      <t xml:space="preserve">      </t>
    </r>
    <r>
      <rPr>
        <sz val="11"/>
        <rFont val="仿宋"/>
        <family val="3"/>
        <charset val="134"/>
      </rPr>
      <t>电影</t>
    </r>
  </si>
  <si>
    <r>
      <t xml:space="preserve">      </t>
    </r>
    <r>
      <rPr>
        <sz val="11"/>
        <rFont val="仿宋"/>
        <family val="3"/>
        <charset val="134"/>
      </rPr>
      <t>其他新闻出版电影</t>
    </r>
  </si>
  <si>
    <r>
      <t xml:space="preserve">    </t>
    </r>
    <r>
      <rPr>
        <b/>
        <sz val="11"/>
        <rFont val="仿宋"/>
        <family val="3"/>
        <charset val="134"/>
      </rPr>
      <t>广播电视</t>
    </r>
  </si>
  <si>
    <r>
      <t xml:space="preserve">      </t>
    </r>
    <r>
      <rPr>
        <sz val="11"/>
        <rFont val="仿宋"/>
        <family val="3"/>
        <charset val="134"/>
      </rPr>
      <t>广播</t>
    </r>
  </si>
  <si>
    <r>
      <t xml:space="preserve">      </t>
    </r>
    <r>
      <rPr>
        <sz val="11"/>
        <rFont val="仿宋"/>
        <family val="3"/>
        <charset val="134"/>
      </rPr>
      <t>电视</t>
    </r>
  </si>
  <si>
    <r>
      <t xml:space="preserve">      </t>
    </r>
    <r>
      <rPr>
        <sz val="11"/>
        <rFont val="仿宋"/>
        <family val="3"/>
        <charset val="134"/>
      </rPr>
      <t>其他广播电视</t>
    </r>
  </si>
  <si>
    <r>
      <t xml:space="preserve">    </t>
    </r>
    <r>
      <rPr>
        <b/>
        <sz val="11"/>
        <rFont val="仿宋"/>
        <family val="3"/>
        <charset val="134"/>
      </rPr>
      <t>其他文化体育与传媒</t>
    </r>
  </si>
  <si>
    <r>
      <t xml:space="preserve">      </t>
    </r>
    <r>
      <rPr>
        <sz val="11"/>
        <rFont val="仿宋"/>
        <family val="3"/>
        <charset val="134"/>
      </rPr>
      <t>宣传文化发展专项</t>
    </r>
  </si>
  <si>
    <r>
      <t xml:space="preserve">      </t>
    </r>
    <r>
      <rPr>
        <sz val="11"/>
        <rFont val="仿宋"/>
        <family val="3"/>
        <charset val="134"/>
      </rPr>
      <t>文化产业发展专项</t>
    </r>
  </si>
  <si>
    <r>
      <t xml:space="preserve">      </t>
    </r>
    <r>
      <rPr>
        <sz val="11"/>
        <rFont val="仿宋"/>
        <family val="3"/>
        <charset val="134"/>
      </rPr>
      <t>其他文化体育与传媒</t>
    </r>
  </si>
  <si>
    <r>
      <t xml:space="preserve">  </t>
    </r>
    <r>
      <rPr>
        <b/>
        <sz val="11"/>
        <rFont val="仿宋"/>
        <family val="3"/>
        <charset val="134"/>
      </rPr>
      <t>八、社会保障和就业支出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</si>
  <si>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人力资源和社会保障管理事务</t>
    </r>
  </si>
  <si>
    <r>
      <t xml:space="preserve">      </t>
    </r>
    <r>
      <rPr>
        <sz val="11"/>
        <rFont val="仿宋"/>
        <family val="3"/>
        <charset val="134"/>
      </rPr>
      <t>综合业务管理</t>
    </r>
  </si>
  <si>
    <r>
      <t xml:space="preserve">      </t>
    </r>
    <r>
      <rPr>
        <sz val="11"/>
        <rFont val="仿宋"/>
        <family val="3"/>
        <charset val="134"/>
      </rPr>
      <t>劳动保障监察</t>
    </r>
  </si>
  <si>
    <r>
      <t xml:space="preserve">      </t>
    </r>
    <r>
      <rPr>
        <sz val="11"/>
        <rFont val="仿宋"/>
        <family val="3"/>
        <charset val="134"/>
      </rPr>
      <t>就业管理事务</t>
    </r>
  </si>
  <si>
    <r>
      <t xml:space="preserve">      </t>
    </r>
    <r>
      <rPr>
        <sz val="11"/>
        <rFont val="仿宋"/>
        <family val="3"/>
        <charset val="134"/>
      </rPr>
      <t>社会保险业务管理事务</t>
    </r>
  </si>
  <si>
    <r>
      <t xml:space="preserve">      </t>
    </r>
    <r>
      <rPr>
        <sz val="11"/>
        <rFont val="仿宋"/>
        <family val="3"/>
        <charset val="134"/>
      </rPr>
      <t>社会保险经办机构</t>
    </r>
  </si>
  <si>
    <r>
      <t xml:space="preserve">      </t>
    </r>
    <r>
      <rPr>
        <sz val="11"/>
        <rFont val="仿宋"/>
        <family val="3"/>
        <charset val="134"/>
      </rPr>
      <t>劳动关系和维权</t>
    </r>
  </si>
  <si>
    <r>
      <t xml:space="preserve">      </t>
    </r>
    <r>
      <rPr>
        <sz val="11"/>
        <rFont val="仿宋"/>
        <family val="3"/>
        <charset val="134"/>
      </rPr>
      <t>公共就业服务和职业技能鉴定机构</t>
    </r>
  </si>
  <si>
    <r>
      <t xml:space="preserve">      </t>
    </r>
    <r>
      <rPr>
        <sz val="11"/>
        <rFont val="仿宋"/>
        <family val="3"/>
        <charset val="134"/>
      </rPr>
      <t>劳动人事争议调解仲裁</t>
    </r>
  </si>
  <si>
    <r>
      <t xml:space="preserve">      </t>
    </r>
    <r>
      <rPr>
        <sz val="11"/>
        <rFont val="仿宋"/>
        <family val="3"/>
        <charset val="134"/>
      </rPr>
      <t>其他人力资源和社会保障管理事务</t>
    </r>
  </si>
  <si>
    <r>
      <t xml:space="preserve">    </t>
    </r>
    <r>
      <rPr>
        <b/>
        <sz val="11"/>
        <rFont val="仿宋"/>
        <family val="3"/>
        <charset val="134"/>
      </rPr>
      <t>民政管理事务</t>
    </r>
  </si>
  <si>
    <r>
      <t xml:space="preserve">      </t>
    </r>
    <r>
      <rPr>
        <sz val="11"/>
        <rFont val="仿宋"/>
        <family val="3"/>
        <charset val="134"/>
      </rPr>
      <t>民间组织管理</t>
    </r>
  </si>
  <si>
    <r>
      <t xml:space="preserve">      </t>
    </r>
    <r>
      <rPr>
        <sz val="11"/>
        <rFont val="仿宋"/>
        <family val="3"/>
        <charset val="134"/>
      </rPr>
      <t>行政区划和地名管理</t>
    </r>
  </si>
  <si>
    <r>
      <t xml:space="preserve">      </t>
    </r>
    <r>
      <rPr>
        <sz val="11"/>
        <rFont val="仿宋"/>
        <family val="3"/>
        <charset val="134"/>
      </rPr>
      <t>基层政权和社区建设</t>
    </r>
  </si>
  <si>
    <r>
      <t xml:space="preserve">      </t>
    </r>
    <r>
      <rPr>
        <sz val="11"/>
        <rFont val="仿宋"/>
        <family val="3"/>
        <charset val="134"/>
      </rPr>
      <t>其他民政管理事务</t>
    </r>
  </si>
  <si>
    <r>
      <t xml:space="preserve">    </t>
    </r>
    <r>
      <rPr>
        <sz val="11"/>
        <rFont val="仿宋"/>
        <family val="3"/>
        <charset val="134"/>
      </rPr>
      <t>补充全国社会保障基金</t>
    </r>
  </si>
  <si>
    <r>
      <t xml:space="preserve">      </t>
    </r>
    <r>
      <rPr>
        <sz val="11"/>
        <rFont val="仿宋"/>
        <family val="3"/>
        <charset val="134"/>
      </rPr>
      <t>用一般公共预算补充基金</t>
    </r>
  </si>
  <si>
    <r>
      <t xml:space="preserve">    </t>
    </r>
    <r>
      <rPr>
        <b/>
        <sz val="11"/>
        <rFont val="仿宋"/>
        <family val="3"/>
        <charset val="134"/>
      </rPr>
      <t>行政事业单位离退休</t>
    </r>
  </si>
  <si>
    <r>
      <t xml:space="preserve">      </t>
    </r>
    <r>
      <rPr>
        <sz val="11"/>
        <rFont val="仿宋"/>
        <family val="3"/>
        <charset val="134"/>
      </rPr>
      <t>归口管理的行政单位离退休</t>
    </r>
  </si>
  <si>
    <r>
      <t xml:space="preserve">      </t>
    </r>
    <r>
      <rPr>
        <sz val="11"/>
        <rFont val="仿宋"/>
        <family val="3"/>
        <charset val="134"/>
      </rPr>
      <t>事业单位离退休</t>
    </r>
  </si>
  <si>
    <r>
      <t xml:space="preserve">      </t>
    </r>
    <r>
      <rPr>
        <sz val="11"/>
        <rFont val="仿宋"/>
        <family val="3"/>
        <charset val="134"/>
      </rPr>
      <t>离退休人员管理机构</t>
    </r>
  </si>
  <si>
    <r>
      <t xml:space="preserve">      </t>
    </r>
    <r>
      <rPr>
        <sz val="11"/>
        <rFont val="仿宋"/>
        <family val="3"/>
        <charset val="134"/>
      </rPr>
      <t>未归口管理的行政单位离退休</t>
    </r>
  </si>
  <si>
    <r>
      <t xml:space="preserve">      </t>
    </r>
    <r>
      <rPr>
        <sz val="11"/>
        <rFont val="仿宋"/>
        <family val="3"/>
        <charset val="134"/>
      </rPr>
      <t>机关事业单位基本养老保险缴费</t>
    </r>
  </si>
  <si>
    <r>
      <t xml:space="preserve">      </t>
    </r>
    <r>
      <rPr>
        <sz val="11"/>
        <rFont val="仿宋"/>
        <family val="3"/>
        <charset val="134"/>
      </rPr>
      <t>机关事业单位职业年金缴费</t>
    </r>
  </si>
  <si>
    <r>
      <t xml:space="preserve">      </t>
    </r>
    <r>
      <rPr>
        <sz val="11"/>
        <rFont val="仿宋"/>
        <family val="3"/>
        <charset val="134"/>
      </rPr>
      <t>对机关事业单位基本养老保险基金的补助</t>
    </r>
  </si>
  <si>
    <r>
      <t xml:space="preserve">      </t>
    </r>
    <r>
      <rPr>
        <sz val="11"/>
        <rFont val="仿宋"/>
        <family val="3"/>
        <charset val="134"/>
      </rPr>
      <t>其他行政事业单位离退休</t>
    </r>
  </si>
  <si>
    <r>
      <t xml:space="preserve">    </t>
    </r>
    <r>
      <rPr>
        <b/>
        <sz val="11"/>
        <rFont val="仿宋"/>
        <family val="3"/>
        <charset val="134"/>
      </rPr>
      <t>企业改革补助</t>
    </r>
  </si>
  <si>
    <r>
      <t xml:space="preserve">      </t>
    </r>
    <r>
      <rPr>
        <sz val="11"/>
        <rFont val="仿宋"/>
        <family val="3"/>
        <charset val="134"/>
      </rPr>
      <t>企业关闭破产补助</t>
    </r>
  </si>
  <si>
    <r>
      <t xml:space="preserve">      </t>
    </r>
    <r>
      <rPr>
        <sz val="11"/>
        <rFont val="仿宋"/>
        <family val="3"/>
        <charset val="134"/>
      </rPr>
      <t>厂办大集体改革补助</t>
    </r>
  </si>
  <si>
    <r>
      <t xml:space="preserve">      </t>
    </r>
    <r>
      <rPr>
        <sz val="11"/>
        <rFont val="仿宋"/>
        <family val="3"/>
        <charset val="134"/>
      </rPr>
      <t>其他企业改革发展补助</t>
    </r>
  </si>
  <si>
    <r>
      <t xml:space="preserve">    </t>
    </r>
    <r>
      <rPr>
        <b/>
        <sz val="11"/>
        <rFont val="仿宋"/>
        <family val="3"/>
        <charset val="134"/>
      </rPr>
      <t>就业补助</t>
    </r>
  </si>
  <si>
    <r>
      <t xml:space="preserve">      </t>
    </r>
    <r>
      <rPr>
        <sz val="11"/>
        <rFont val="仿宋"/>
        <family val="3"/>
        <charset val="134"/>
      </rPr>
      <t>就业创业服务补贴</t>
    </r>
  </si>
  <si>
    <r>
      <t xml:space="preserve">      </t>
    </r>
    <r>
      <rPr>
        <sz val="11"/>
        <rFont val="仿宋"/>
        <family val="3"/>
        <charset val="134"/>
      </rPr>
      <t>职业培训补贴</t>
    </r>
  </si>
  <si>
    <r>
      <t xml:space="preserve">      </t>
    </r>
    <r>
      <rPr>
        <sz val="11"/>
        <rFont val="仿宋"/>
        <family val="3"/>
        <charset val="134"/>
      </rPr>
      <t>社会保险补贴</t>
    </r>
  </si>
  <si>
    <r>
      <t xml:space="preserve">      </t>
    </r>
    <r>
      <rPr>
        <sz val="11"/>
        <rFont val="仿宋"/>
        <family val="3"/>
        <charset val="134"/>
      </rPr>
      <t>公益性岗位补贴</t>
    </r>
  </si>
  <si>
    <r>
      <t xml:space="preserve">      </t>
    </r>
    <r>
      <rPr>
        <sz val="11"/>
        <rFont val="仿宋"/>
        <family val="3"/>
        <charset val="134"/>
      </rPr>
      <t>职业技能鉴定补贴</t>
    </r>
  </si>
  <si>
    <r>
      <t xml:space="preserve">      </t>
    </r>
    <r>
      <rPr>
        <sz val="11"/>
        <rFont val="仿宋"/>
        <family val="3"/>
        <charset val="134"/>
      </rPr>
      <t>就业见习补贴</t>
    </r>
  </si>
  <si>
    <r>
      <t xml:space="preserve">      </t>
    </r>
    <r>
      <rPr>
        <sz val="11"/>
        <rFont val="仿宋"/>
        <family val="3"/>
        <charset val="134"/>
      </rPr>
      <t>高技能人才培养补助</t>
    </r>
  </si>
  <si>
    <r>
      <t xml:space="preserve">      </t>
    </r>
    <r>
      <rPr>
        <sz val="11"/>
        <rFont val="仿宋"/>
        <family val="3"/>
        <charset val="134"/>
      </rPr>
      <t>求职创业补贴</t>
    </r>
  </si>
  <si>
    <r>
      <t xml:space="preserve">      </t>
    </r>
    <r>
      <rPr>
        <sz val="11"/>
        <rFont val="仿宋"/>
        <family val="3"/>
        <charset val="134"/>
      </rPr>
      <t>其他就业补助</t>
    </r>
  </si>
  <si>
    <r>
      <t xml:space="preserve">    </t>
    </r>
    <r>
      <rPr>
        <b/>
        <sz val="11"/>
        <rFont val="仿宋"/>
        <family val="3"/>
        <charset val="134"/>
      </rPr>
      <t>抚恤</t>
    </r>
  </si>
  <si>
    <r>
      <t xml:space="preserve">      </t>
    </r>
    <r>
      <rPr>
        <sz val="11"/>
        <rFont val="仿宋"/>
        <family val="3"/>
        <charset val="134"/>
      </rPr>
      <t>死亡抚恤</t>
    </r>
  </si>
  <si>
    <r>
      <t xml:space="preserve">      </t>
    </r>
    <r>
      <rPr>
        <sz val="11"/>
        <rFont val="仿宋"/>
        <family val="3"/>
        <charset val="134"/>
      </rPr>
      <t>伤残抚恤</t>
    </r>
  </si>
  <si>
    <r>
      <t xml:space="preserve">      </t>
    </r>
    <r>
      <rPr>
        <sz val="11"/>
        <rFont val="仿宋"/>
        <family val="3"/>
        <charset val="134"/>
      </rPr>
      <t>在乡复员、退伍军人生活补助</t>
    </r>
  </si>
  <si>
    <r>
      <t xml:space="preserve">      </t>
    </r>
    <r>
      <rPr>
        <sz val="11"/>
        <rFont val="仿宋"/>
        <family val="3"/>
        <charset val="134"/>
      </rPr>
      <t>优抚事业单位</t>
    </r>
  </si>
  <si>
    <r>
      <t xml:space="preserve">      </t>
    </r>
    <r>
      <rPr>
        <sz val="11"/>
        <rFont val="仿宋"/>
        <family val="3"/>
        <charset val="134"/>
      </rPr>
      <t>义务兵优待</t>
    </r>
  </si>
  <si>
    <r>
      <t xml:space="preserve">      </t>
    </r>
    <r>
      <rPr>
        <sz val="11"/>
        <rFont val="仿宋"/>
        <family val="3"/>
        <charset val="134"/>
      </rPr>
      <t>农村籍退役士兵老年生活补助</t>
    </r>
  </si>
  <si>
    <r>
      <t xml:space="preserve">      </t>
    </r>
    <r>
      <rPr>
        <sz val="11"/>
        <rFont val="仿宋"/>
        <family val="3"/>
        <charset val="134"/>
      </rPr>
      <t>其他优抚</t>
    </r>
  </si>
  <si>
    <r>
      <t xml:space="preserve">    </t>
    </r>
    <r>
      <rPr>
        <b/>
        <sz val="11"/>
        <rFont val="仿宋"/>
        <family val="3"/>
        <charset val="134"/>
      </rPr>
      <t>退役安置</t>
    </r>
  </si>
  <si>
    <r>
      <t xml:space="preserve">      </t>
    </r>
    <r>
      <rPr>
        <sz val="11"/>
        <rFont val="仿宋"/>
        <family val="3"/>
        <charset val="134"/>
      </rPr>
      <t>退役士兵安置</t>
    </r>
  </si>
  <si>
    <r>
      <t xml:space="preserve">      </t>
    </r>
    <r>
      <rPr>
        <sz val="11"/>
        <rFont val="仿宋"/>
        <family val="3"/>
        <charset val="134"/>
      </rPr>
      <t>军队移交政府的离退休人员安置</t>
    </r>
  </si>
  <si>
    <r>
      <t xml:space="preserve">      </t>
    </r>
    <r>
      <rPr>
        <sz val="11"/>
        <rFont val="仿宋"/>
        <family val="3"/>
        <charset val="134"/>
      </rPr>
      <t>军队移交政府离退休干部管理机构</t>
    </r>
  </si>
  <si>
    <r>
      <t xml:space="preserve">      </t>
    </r>
    <r>
      <rPr>
        <sz val="11"/>
        <rFont val="仿宋"/>
        <family val="3"/>
        <charset val="134"/>
      </rPr>
      <t>退役士兵管理教育</t>
    </r>
  </si>
  <si>
    <r>
      <t xml:space="preserve">      </t>
    </r>
    <r>
      <rPr>
        <sz val="11"/>
        <rFont val="仿宋"/>
        <family val="3"/>
        <charset val="134"/>
      </rPr>
      <t>军队转业干部安置</t>
    </r>
  </si>
  <si>
    <r>
      <t xml:space="preserve">      </t>
    </r>
    <r>
      <rPr>
        <sz val="11"/>
        <rFont val="仿宋"/>
        <family val="3"/>
        <charset val="134"/>
      </rPr>
      <t>其他退役安置</t>
    </r>
  </si>
  <si>
    <r>
      <t xml:space="preserve">    </t>
    </r>
    <r>
      <rPr>
        <b/>
        <sz val="11"/>
        <rFont val="仿宋"/>
        <family val="3"/>
        <charset val="134"/>
      </rPr>
      <t>社会福利</t>
    </r>
  </si>
  <si>
    <r>
      <t xml:space="preserve">      </t>
    </r>
    <r>
      <rPr>
        <sz val="11"/>
        <rFont val="仿宋"/>
        <family val="3"/>
        <charset val="134"/>
      </rPr>
      <t>儿童福利</t>
    </r>
  </si>
  <si>
    <r>
      <t xml:space="preserve">      </t>
    </r>
    <r>
      <rPr>
        <sz val="11"/>
        <rFont val="仿宋"/>
        <family val="3"/>
        <charset val="134"/>
      </rPr>
      <t>老年福利</t>
    </r>
  </si>
  <si>
    <r>
      <t xml:space="preserve">      </t>
    </r>
    <r>
      <rPr>
        <sz val="11"/>
        <rFont val="仿宋"/>
        <family val="3"/>
        <charset val="134"/>
      </rPr>
      <t>殡葬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</si>
  <si>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假肢矫形</t>
    </r>
  </si>
  <si>
    <r>
      <t xml:space="preserve">      </t>
    </r>
    <r>
      <rPr>
        <sz val="11"/>
        <rFont val="仿宋"/>
        <family val="3"/>
        <charset val="134"/>
      </rPr>
      <t>养老服务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</si>
  <si>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社会福利事业单位</t>
    </r>
  </si>
  <si>
    <r>
      <t xml:space="preserve">      </t>
    </r>
    <r>
      <rPr>
        <sz val="11"/>
        <rFont val="仿宋"/>
        <family val="3"/>
        <charset val="134"/>
      </rPr>
      <t>其他社会福利</t>
    </r>
  </si>
  <si>
    <r>
      <t xml:space="preserve">    </t>
    </r>
    <r>
      <rPr>
        <b/>
        <sz val="11"/>
        <rFont val="仿宋"/>
        <family val="3"/>
        <charset val="134"/>
      </rPr>
      <t>残疾人事业</t>
    </r>
  </si>
  <si>
    <r>
      <t xml:space="preserve">      </t>
    </r>
    <r>
      <rPr>
        <sz val="11"/>
        <rFont val="仿宋"/>
        <family val="3"/>
        <charset val="134"/>
      </rPr>
      <t>残疾人康复</t>
    </r>
  </si>
  <si>
    <r>
      <t xml:space="preserve">      </t>
    </r>
    <r>
      <rPr>
        <sz val="11"/>
        <rFont val="仿宋"/>
        <family val="3"/>
        <charset val="134"/>
      </rPr>
      <t>残疾人就业和扶贫</t>
    </r>
  </si>
  <si>
    <r>
      <t xml:space="preserve">      </t>
    </r>
    <r>
      <rPr>
        <sz val="11"/>
        <rFont val="仿宋"/>
        <family val="3"/>
        <charset val="134"/>
      </rPr>
      <t>残疾人体育</t>
    </r>
  </si>
  <si>
    <r>
      <t xml:space="preserve">      </t>
    </r>
    <r>
      <rPr>
        <sz val="11"/>
        <rFont val="仿宋"/>
        <family val="3"/>
        <charset val="134"/>
      </rPr>
      <t>残疾人生活和护理补贴</t>
    </r>
  </si>
  <si>
    <r>
      <t xml:space="preserve">      </t>
    </r>
    <r>
      <rPr>
        <sz val="11"/>
        <rFont val="仿宋"/>
        <family val="3"/>
        <charset val="134"/>
      </rPr>
      <t>其他残疾人事业</t>
    </r>
  </si>
  <si>
    <r>
      <t xml:space="preserve">    </t>
    </r>
    <r>
      <rPr>
        <b/>
        <sz val="11"/>
        <rFont val="仿宋"/>
        <family val="3"/>
        <charset val="134"/>
      </rPr>
      <t>红十字事业</t>
    </r>
  </si>
  <si>
    <r>
      <t xml:space="preserve">      </t>
    </r>
    <r>
      <rPr>
        <sz val="11"/>
        <rFont val="仿宋"/>
        <family val="3"/>
        <charset val="134"/>
      </rPr>
      <t>其他红十字事业</t>
    </r>
  </si>
  <si>
    <r>
      <t xml:space="preserve">    </t>
    </r>
    <r>
      <rPr>
        <b/>
        <sz val="11"/>
        <rFont val="仿宋"/>
        <family val="3"/>
        <charset val="134"/>
      </rPr>
      <t>最低生活保障</t>
    </r>
  </si>
  <si>
    <r>
      <t xml:space="preserve">      </t>
    </r>
    <r>
      <rPr>
        <sz val="11"/>
        <rFont val="仿宋"/>
        <family val="3"/>
        <charset val="134"/>
      </rPr>
      <t>城市最低生活保障金</t>
    </r>
  </si>
  <si>
    <r>
      <t xml:space="preserve">      </t>
    </r>
    <r>
      <rPr>
        <sz val="11"/>
        <rFont val="仿宋"/>
        <family val="3"/>
        <charset val="134"/>
      </rPr>
      <t>农村最低生活保障金</t>
    </r>
  </si>
  <si>
    <r>
      <t xml:space="preserve">    </t>
    </r>
    <r>
      <rPr>
        <b/>
        <sz val="11"/>
        <rFont val="仿宋"/>
        <family val="3"/>
        <charset val="134"/>
      </rPr>
      <t>临时救助</t>
    </r>
  </si>
  <si>
    <r>
      <t xml:space="preserve">      </t>
    </r>
    <r>
      <rPr>
        <sz val="11"/>
        <rFont val="仿宋"/>
        <family val="3"/>
        <charset val="134"/>
      </rPr>
      <t>临时救助</t>
    </r>
  </si>
  <si>
    <r>
      <t xml:space="preserve">      </t>
    </r>
    <r>
      <rPr>
        <sz val="11"/>
        <rFont val="仿宋"/>
        <family val="3"/>
        <charset val="134"/>
      </rPr>
      <t>流浪乞讨人员救助</t>
    </r>
  </si>
  <si>
    <r>
      <t xml:space="preserve">    </t>
    </r>
    <r>
      <rPr>
        <b/>
        <sz val="11"/>
        <rFont val="仿宋"/>
        <family val="3"/>
        <charset val="134"/>
      </rPr>
      <t>特困人员救助供养</t>
    </r>
  </si>
  <si>
    <r>
      <t xml:space="preserve">      </t>
    </r>
    <r>
      <rPr>
        <sz val="11"/>
        <rFont val="仿宋"/>
        <family val="3"/>
        <charset val="134"/>
      </rPr>
      <t>城市特困人员救助供养</t>
    </r>
  </si>
  <si>
    <r>
      <t xml:space="preserve">      </t>
    </r>
    <r>
      <rPr>
        <sz val="11"/>
        <rFont val="仿宋"/>
        <family val="3"/>
        <charset val="134"/>
      </rPr>
      <t>农村特困人员救助供养</t>
    </r>
  </si>
  <si>
    <r>
      <t xml:space="preserve">    </t>
    </r>
    <r>
      <rPr>
        <sz val="11"/>
        <rFont val="仿宋"/>
        <family val="3"/>
        <charset val="134"/>
      </rPr>
      <t>补充道路交通事故社会救助基金</t>
    </r>
  </si>
  <si>
    <r>
      <t xml:space="preserve">      </t>
    </r>
    <r>
      <rPr>
        <sz val="11"/>
        <rFont val="仿宋"/>
        <family val="3"/>
        <charset val="134"/>
      </rPr>
      <t>交强险增值税补助基金</t>
    </r>
  </si>
  <si>
    <r>
      <t xml:space="preserve">      </t>
    </r>
    <r>
      <rPr>
        <sz val="11"/>
        <rFont val="仿宋"/>
        <family val="3"/>
        <charset val="134"/>
      </rPr>
      <t>交强险罚款收入补助基金</t>
    </r>
  </si>
  <si>
    <r>
      <t xml:space="preserve">    </t>
    </r>
    <r>
      <rPr>
        <b/>
        <sz val="11"/>
        <rFont val="仿宋"/>
        <family val="3"/>
        <charset val="134"/>
      </rPr>
      <t>其他生活救助</t>
    </r>
  </si>
  <si>
    <r>
      <t xml:space="preserve">      </t>
    </r>
    <r>
      <rPr>
        <sz val="11"/>
        <rFont val="仿宋"/>
        <family val="3"/>
        <charset val="134"/>
      </rPr>
      <t>其他城市生活救助</t>
    </r>
  </si>
  <si>
    <r>
      <t xml:space="preserve">      </t>
    </r>
    <r>
      <rPr>
        <sz val="11"/>
        <rFont val="仿宋"/>
        <family val="3"/>
        <charset val="134"/>
      </rPr>
      <t>其他农村生活救助</t>
    </r>
  </si>
  <si>
    <r>
      <t xml:space="preserve">    </t>
    </r>
    <r>
      <rPr>
        <b/>
        <sz val="11"/>
        <rFont val="仿宋"/>
        <family val="3"/>
        <charset val="134"/>
      </rPr>
      <t>财政对基本养老保险基金的补助</t>
    </r>
  </si>
  <si>
    <r>
      <t xml:space="preserve">      </t>
    </r>
    <r>
      <rPr>
        <sz val="11"/>
        <rFont val="仿宋"/>
        <family val="3"/>
        <charset val="134"/>
      </rPr>
      <t>财政对企业职工基本养老保险基金的补助</t>
    </r>
  </si>
  <si>
    <r>
      <t xml:space="preserve">      </t>
    </r>
    <r>
      <rPr>
        <sz val="11"/>
        <rFont val="仿宋"/>
        <family val="3"/>
        <charset val="134"/>
      </rPr>
      <t>财政对城乡居民基本养老保险基金的补助</t>
    </r>
  </si>
  <si>
    <r>
      <t xml:space="preserve">      </t>
    </r>
    <r>
      <rPr>
        <sz val="11"/>
        <rFont val="仿宋"/>
        <family val="3"/>
        <charset val="134"/>
      </rPr>
      <t>财政对其他基本养老保险基金的补助</t>
    </r>
  </si>
  <si>
    <r>
      <t xml:space="preserve">    </t>
    </r>
    <r>
      <rPr>
        <sz val="11"/>
        <rFont val="仿宋"/>
        <family val="3"/>
        <charset val="134"/>
      </rPr>
      <t>财政对其他社会保险基金的补助</t>
    </r>
  </si>
  <si>
    <r>
      <t xml:space="preserve">      </t>
    </r>
    <r>
      <rPr>
        <sz val="11"/>
        <rFont val="仿宋"/>
        <family val="3"/>
        <charset val="134"/>
      </rPr>
      <t>财政对失业保险基金的补助</t>
    </r>
  </si>
  <si>
    <r>
      <t xml:space="preserve">      </t>
    </r>
    <r>
      <rPr>
        <sz val="11"/>
        <rFont val="仿宋"/>
        <family val="3"/>
        <charset val="134"/>
      </rPr>
      <t>财政对工伤保险基金的补助</t>
    </r>
  </si>
  <si>
    <r>
      <t xml:space="preserve">      </t>
    </r>
    <r>
      <rPr>
        <sz val="11"/>
        <rFont val="仿宋"/>
        <family val="3"/>
        <charset val="134"/>
      </rPr>
      <t>财政对生育保险基金的补助</t>
    </r>
  </si>
  <si>
    <r>
      <t xml:space="preserve">      </t>
    </r>
    <r>
      <rPr>
        <sz val="11"/>
        <rFont val="仿宋"/>
        <family val="3"/>
        <charset val="134"/>
      </rPr>
      <t>其他财政对社会保险基金的补助</t>
    </r>
  </si>
  <si>
    <r>
      <t xml:space="preserve">    </t>
    </r>
    <r>
      <rPr>
        <b/>
        <sz val="11"/>
        <rFont val="仿宋"/>
        <family val="3"/>
        <charset val="134"/>
      </rPr>
      <t>退役军人管理事务</t>
    </r>
  </si>
  <si>
    <r>
      <t xml:space="preserve">      </t>
    </r>
    <r>
      <rPr>
        <sz val="11"/>
        <rFont val="仿宋"/>
        <family val="3"/>
        <charset val="134"/>
      </rPr>
      <t>拥军优属</t>
    </r>
  </si>
  <si>
    <r>
      <t xml:space="preserve">      </t>
    </r>
    <r>
      <rPr>
        <sz val="11"/>
        <rFont val="仿宋"/>
        <family val="3"/>
        <charset val="134"/>
      </rPr>
      <t>部队供应</t>
    </r>
  </si>
  <si>
    <r>
      <t xml:space="preserve">      </t>
    </r>
    <r>
      <rPr>
        <sz val="11"/>
        <rFont val="仿宋"/>
        <family val="3"/>
        <charset val="134"/>
      </rPr>
      <t>其他退役军人事务管理</t>
    </r>
  </si>
  <si>
    <r>
      <t xml:space="preserve">    </t>
    </r>
    <r>
      <rPr>
        <b/>
        <sz val="11"/>
        <rFont val="仿宋"/>
        <family val="3"/>
        <charset val="134"/>
      </rPr>
      <t>其他社会保障和就业</t>
    </r>
  </si>
  <si>
    <r>
      <t xml:space="preserve">      </t>
    </r>
    <r>
      <rPr>
        <sz val="11"/>
        <rFont val="仿宋"/>
        <family val="3"/>
        <charset val="134"/>
      </rPr>
      <t>其他社会保障和就业</t>
    </r>
  </si>
  <si>
    <r>
      <t xml:space="preserve">  </t>
    </r>
    <r>
      <rPr>
        <b/>
        <sz val="11"/>
        <rFont val="仿宋"/>
        <family val="3"/>
        <charset val="134"/>
      </rPr>
      <t>财政代缴社会保险费支出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</si>
  <si>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财政代缴其他社会保险费支出</t>
    </r>
    <phoneticPr fontId="3" type="noConversion"/>
  </si>
  <si>
    <r>
      <t xml:space="preserve">  </t>
    </r>
    <r>
      <rPr>
        <b/>
        <sz val="11"/>
        <rFont val="仿宋"/>
        <family val="3"/>
        <charset val="134"/>
      </rPr>
      <t>九、卫生健康支出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</si>
  <si>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卫生健康管理事务</t>
    </r>
  </si>
  <si>
    <r>
      <t xml:space="preserve">      </t>
    </r>
    <r>
      <rPr>
        <sz val="11"/>
        <rFont val="仿宋"/>
        <family val="3"/>
        <charset val="134"/>
      </rPr>
      <t>其他卫生健康管理事务</t>
    </r>
  </si>
  <si>
    <r>
      <t xml:space="preserve">    </t>
    </r>
    <r>
      <rPr>
        <b/>
        <sz val="11"/>
        <rFont val="仿宋"/>
        <family val="3"/>
        <charset val="134"/>
      </rPr>
      <t>公立医院</t>
    </r>
  </si>
  <si>
    <r>
      <t xml:space="preserve">      </t>
    </r>
    <r>
      <rPr>
        <sz val="11"/>
        <rFont val="仿宋"/>
        <family val="3"/>
        <charset val="134"/>
      </rPr>
      <t>综合医院</t>
    </r>
  </si>
  <si>
    <r>
      <t xml:space="preserve">      </t>
    </r>
    <r>
      <rPr>
        <sz val="11"/>
        <rFont val="仿宋"/>
        <family val="3"/>
        <charset val="134"/>
      </rPr>
      <t>传染病医院</t>
    </r>
  </si>
  <si>
    <r>
      <t xml:space="preserve">      </t>
    </r>
    <r>
      <rPr>
        <sz val="11"/>
        <rFont val="仿宋"/>
        <family val="3"/>
        <charset val="134"/>
      </rPr>
      <t>职业病防治医院</t>
    </r>
  </si>
  <si>
    <r>
      <t xml:space="preserve">      </t>
    </r>
    <r>
      <rPr>
        <sz val="11"/>
        <rFont val="仿宋"/>
        <family val="3"/>
        <charset val="134"/>
      </rPr>
      <t>精神病医院</t>
    </r>
  </si>
  <si>
    <r>
      <t xml:space="preserve">      </t>
    </r>
    <r>
      <rPr>
        <sz val="11"/>
        <rFont val="仿宋"/>
        <family val="3"/>
        <charset val="134"/>
      </rPr>
      <t>妇幼保健医院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</si>
  <si>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儿童医院</t>
    </r>
  </si>
  <si>
    <r>
      <t xml:space="preserve">      </t>
    </r>
    <r>
      <rPr>
        <sz val="11"/>
        <rFont val="仿宋"/>
        <family val="3"/>
        <charset val="134"/>
      </rPr>
      <t>其他专科医院</t>
    </r>
  </si>
  <si>
    <r>
      <t xml:space="preserve">      </t>
    </r>
    <r>
      <rPr>
        <sz val="11"/>
        <rFont val="仿宋"/>
        <family val="3"/>
        <charset val="134"/>
      </rPr>
      <t>福利医院</t>
    </r>
  </si>
  <si>
    <r>
      <t xml:space="preserve">      </t>
    </r>
    <r>
      <rPr>
        <sz val="11"/>
        <rFont val="仿宋"/>
        <family val="3"/>
        <charset val="134"/>
      </rPr>
      <t>行业医院</t>
    </r>
  </si>
  <si>
    <r>
      <t xml:space="preserve">      </t>
    </r>
    <r>
      <rPr>
        <sz val="11"/>
        <rFont val="仿宋"/>
        <family val="3"/>
        <charset val="134"/>
      </rPr>
      <t>处理医疗欠费</t>
    </r>
  </si>
  <si>
    <r>
      <t xml:space="preserve">      </t>
    </r>
    <r>
      <rPr>
        <sz val="11"/>
        <rFont val="仿宋"/>
        <family val="3"/>
        <charset val="134"/>
      </rPr>
      <t>其他公立医院</t>
    </r>
  </si>
  <si>
    <r>
      <t xml:space="preserve">    </t>
    </r>
    <r>
      <rPr>
        <b/>
        <sz val="11"/>
        <rFont val="仿宋"/>
        <family val="3"/>
        <charset val="134"/>
      </rPr>
      <t>基层医疗卫生机构</t>
    </r>
  </si>
  <si>
    <r>
      <t xml:space="preserve">      </t>
    </r>
    <r>
      <rPr>
        <sz val="11"/>
        <rFont val="仿宋"/>
        <family val="3"/>
        <charset val="134"/>
      </rPr>
      <t>城市社区卫生机构</t>
    </r>
  </si>
  <si>
    <r>
      <t xml:space="preserve">      </t>
    </r>
    <r>
      <rPr>
        <sz val="11"/>
        <rFont val="仿宋"/>
        <family val="3"/>
        <charset val="134"/>
      </rPr>
      <t>乡镇卫生院</t>
    </r>
  </si>
  <si>
    <r>
      <t xml:space="preserve">      </t>
    </r>
    <r>
      <rPr>
        <sz val="11"/>
        <rFont val="仿宋"/>
        <family val="3"/>
        <charset val="134"/>
      </rPr>
      <t>其他基层医疗卫生机构</t>
    </r>
  </si>
  <si>
    <r>
      <t xml:space="preserve">    </t>
    </r>
    <r>
      <rPr>
        <b/>
        <sz val="11"/>
        <rFont val="仿宋"/>
        <family val="3"/>
        <charset val="134"/>
      </rPr>
      <t>公共卫生</t>
    </r>
  </si>
  <si>
    <r>
      <t xml:space="preserve">      </t>
    </r>
    <r>
      <rPr>
        <sz val="11"/>
        <rFont val="仿宋"/>
        <family val="3"/>
        <charset val="134"/>
      </rPr>
      <t>疾病预防控制机构</t>
    </r>
  </si>
  <si>
    <r>
      <t xml:space="preserve">      </t>
    </r>
    <r>
      <rPr>
        <sz val="11"/>
        <rFont val="仿宋"/>
        <family val="3"/>
        <charset val="134"/>
      </rPr>
      <t>卫生监督机构</t>
    </r>
  </si>
  <si>
    <r>
      <t xml:space="preserve">      </t>
    </r>
    <r>
      <rPr>
        <sz val="11"/>
        <rFont val="仿宋"/>
        <family val="3"/>
        <charset val="134"/>
      </rPr>
      <t>妇幼保健机构</t>
    </r>
  </si>
  <si>
    <r>
      <t xml:space="preserve">      </t>
    </r>
    <r>
      <rPr>
        <sz val="11"/>
        <rFont val="仿宋"/>
        <family val="3"/>
        <charset val="134"/>
      </rPr>
      <t>精神卫生机构</t>
    </r>
  </si>
  <si>
    <r>
      <t xml:space="preserve">      </t>
    </r>
    <r>
      <rPr>
        <sz val="11"/>
        <rFont val="仿宋"/>
        <family val="3"/>
        <charset val="134"/>
      </rPr>
      <t>应急救治机构</t>
    </r>
  </si>
  <si>
    <r>
      <t xml:space="preserve">      </t>
    </r>
    <r>
      <rPr>
        <sz val="11"/>
        <rFont val="仿宋"/>
        <family val="3"/>
        <charset val="134"/>
      </rPr>
      <t>采供血机构</t>
    </r>
  </si>
  <si>
    <r>
      <t xml:space="preserve">      </t>
    </r>
    <r>
      <rPr>
        <sz val="11"/>
        <rFont val="仿宋"/>
        <family val="3"/>
        <charset val="134"/>
      </rPr>
      <t>其他专业公共卫生机构</t>
    </r>
  </si>
  <si>
    <r>
      <t xml:space="preserve">      </t>
    </r>
    <r>
      <rPr>
        <sz val="11"/>
        <rFont val="仿宋"/>
        <family val="3"/>
        <charset val="134"/>
      </rPr>
      <t>基本公共卫生服务</t>
    </r>
  </si>
  <si>
    <r>
      <t xml:space="preserve">      </t>
    </r>
    <r>
      <rPr>
        <sz val="11"/>
        <rFont val="仿宋"/>
        <family val="3"/>
        <charset val="134"/>
      </rPr>
      <t>重大公共卫生专项</t>
    </r>
  </si>
  <si>
    <r>
      <t xml:space="preserve">      </t>
    </r>
    <r>
      <rPr>
        <sz val="11"/>
        <rFont val="仿宋"/>
        <family val="3"/>
        <charset val="134"/>
      </rPr>
      <t>突发公共卫生事件应急处理</t>
    </r>
  </si>
  <si>
    <r>
      <t xml:space="preserve">      </t>
    </r>
    <r>
      <rPr>
        <sz val="11"/>
        <rFont val="仿宋"/>
        <family val="3"/>
        <charset val="134"/>
      </rPr>
      <t>其他公共卫生</t>
    </r>
  </si>
  <si>
    <r>
      <t xml:space="preserve">    </t>
    </r>
    <r>
      <rPr>
        <b/>
        <sz val="11"/>
        <rFont val="仿宋"/>
        <family val="3"/>
        <charset val="134"/>
      </rPr>
      <t>中医药</t>
    </r>
  </si>
  <si>
    <r>
      <t xml:space="preserve">      </t>
    </r>
    <r>
      <rPr>
        <sz val="11"/>
        <rFont val="仿宋"/>
        <family val="3"/>
        <charset val="134"/>
      </rPr>
      <t>其他中医药</t>
    </r>
  </si>
  <si>
    <r>
      <t xml:space="preserve">    </t>
    </r>
    <r>
      <rPr>
        <b/>
        <sz val="11"/>
        <rFont val="仿宋"/>
        <family val="3"/>
        <charset val="134"/>
      </rPr>
      <t>计划生育事务</t>
    </r>
  </si>
  <si>
    <r>
      <t xml:space="preserve">      </t>
    </r>
    <r>
      <rPr>
        <sz val="11"/>
        <rFont val="仿宋"/>
        <family val="3"/>
        <charset val="134"/>
      </rPr>
      <t>计划生育机构</t>
    </r>
  </si>
  <si>
    <r>
      <t xml:space="preserve">      </t>
    </r>
    <r>
      <rPr>
        <sz val="11"/>
        <rFont val="仿宋"/>
        <family val="3"/>
        <charset val="134"/>
      </rPr>
      <t>计划生育服务</t>
    </r>
  </si>
  <si>
    <r>
      <t xml:space="preserve">      </t>
    </r>
    <r>
      <rPr>
        <sz val="11"/>
        <rFont val="仿宋"/>
        <family val="3"/>
        <charset val="134"/>
      </rPr>
      <t>其他计划生育事务</t>
    </r>
  </si>
  <si>
    <r>
      <t xml:space="preserve">    </t>
    </r>
    <r>
      <rPr>
        <b/>
        <sz val="11"/>
        <rFont val="仿宋"/>
        <family val="3"/>
        <charset val="134"/>
      </rPr>
      <t>行政事业单位医疗</t>
    </r>
  </si>
  <si>
    <r>
      <t xml:space="preserve">      </t>
    </r>
    <r>
      <rPr>
        <sz val="11"/>
        <rFont val="仿宋"/>
        <family val="3"/>
        <charset val="134"/>
      </rPr>
      <t>行政单位医疗</t>
    </r>
  </si>
  <si>
    <r>
      <t xml:space="preserve">      </t>
    </r>
    <r>
      <rPr>
        <sz val="11"/>
        <rFont val="仿宋"/>
        <family val="3"/>
        <charset val="134"/>
      </rPr>
      <t>事业单位医疗</t>
    </r>
  </si>
  <si>
    <r>
      <t xml:space="preserve">      </t>
    </r>
    <r>
      <rPr>
        <sz val="11"/>
        <rFont val="仿宋"/>
        <family val="3"/>
        <charset val="134"/>
      </rPr>
      <t>公务员医疗补助</t>
    </r>
  </si>
  <si>
    <r>
      <t xml:space="preserve">      </t>
    </r>
    <r>
      <rPr>
        <sz val="11"/>
        <rFont val="仿宋"/>
        <family val="3"/>
        <charset val="134"/>
      </rPr>
      <t>其他行政事业单位医疗</t>
    </r>
  </si>
  <si>
    <r>
      <t xml:space="preserve">    </t>
    </r>
    <r>
      <rPr>
        <b/>
        <sz val="11"/>
        <rFont val="仿宋"/>
        <family val="3"/>
        <charset val="134"/>
      </rPr>
      <t>财政对基本医疗保险基金的补助</t>
    </r>
  </si>
  <si>
    <r>
      <t xml:space="preserve">      </t>
    </r>
    <r>
      <rPr>
        <sz val="11"/>
        <rFont val="仿宋"/>
        <family val="3"/>
        <charset val="134"/>
      </rPr>
      <t>财政对职工基本医疗保险基金的补助</t>
    </r>
  </si>
  <si>
    <r>
      <t xml:space="preserve">      </t>
    </r>
    <r>
      <rPr>
        <sz val="11"/>
        <rFont val="仿宋"/>
        <family val="3"/>
        <charset val="134"/>
      </rPr>
      <t>财政对城乡居民基本医疗保险基金的补助</t>
    </r>
  </si>
  <si>
    <r>
      <t xml:space="preserve">      </t>
    </r>
    <r>
      <rPr>
        <sz val="11"/>
        <rFont val="仿宋"/>
        <family val="3"/>
        <charset val="134"/>
      </rPr>
      <t>财政对其他基本医疗保险基金的补助</t>
    </r>
  </si>
  <si>
    <r>
      <t xml:space="preserve">    </t>
    </r>
    <r>
      <rPr>
        <b/>
        <sz val="11"/>
        <rFont val="仿宋"/>
        <family val="3"/>
        <charset val="134"/>
      </rPr>
      <t>医疗救助</t>
    </r>
  </si>
  <si>
    <r>
      <t xml:space="preserve">      </t>
    </r>
    <r>
      <rPr>
        <sz val="11"/>
        <rFont val="仿宋"/>
        <family val="3"/>
        <charset val="134"/>
      </rPr>
      <t>城乡医疗救助</t>
    </r>
  </si>
  <si>
    <r>
      <t xml:space="preserve">      </t>
    </r>
    <r>
      <rPr>
        <sz val="11"/>
        <rFont val="仿宋"/>
        <family val="3"/>
        <charset val="134"/>
      </rPr>
      <t>疾病应急救助</t>
    </r>
  </si>
  <si>
    <r>
      <t xml:space="preserve">      </t>
    </r>
    <r>
      <rPr>
        <sz val="11"/>
        <rFont val="仿宋"/>
        <family val="3"/>
        <charset val="134"/>
      </rPr>
      <t>其他医疗救助</t>
    </r>
  </si>
  <si>
    <r>
      <t xml:space="preserve">    </t>
    </r>
    <r>
      <rPr>
        <b/>
        <sz val="11"/>
        <rFont val="仿宋"/>
        <family val="3"/>
        <charset val="134"/>
      </rPr>
      <t>优抚对象医疗</t>
    </r>
  </si>
  <si>
    <r>
      <t xml:space="preserve">      </t>
    </r>
    <r>
      <rPr>
        <sz val="11"/>
        <rFont val="仿宋"/>
        <family val="3"/>
        <charset val="134"/>
      </rPr>
      <t>优抚对象医疗补助</t>
    </r>
  </si>
  <si>
    <r>
      <t xml:space="preserve">      </t>
    </r>
    <r>
      <rPr>
        <sz val="11"/>
        <rFont val="仿宋"/>
        <family val="3"/>
        <charset val="134"/>
      </rPr>
      <t>其他优抚对象医疗</t>
    </r>
  </si>
  <si>
    <r>
      <t xml:space="preserve">    </t>
    </r>
    <r>
      <rPr>
        <b/>
        <sz val="11"/>
        <rFont val="仿宋"/>
        <family val="3"/>
        <charset val="134"/>
      </rPr>
      <t>医疗保障管理事务</t>
    </r>
  </si>
  <si>
    <r>
      <t xml:space="preserve">      </t>
    </r>
    <r>
      <rPr>
        <sz val="11"/>
        <rFont val="仿宋"/>
        <family val="3"/>
        <charset val="134"/>
      </rPr>
      <t>医疗保障政策管理</t>
    </r>
  </si>
  <si>
    <r>
      <t xml:space="preserve">      </t>
    </r>
    <r>
      <rPr>
        <sz val="11"/>
        <rFont val="仿宋"/>
        <family val="3"/>
        <charset val="134"/>
      </rPr>
      <t>医疗保障经办事务</t>
    </r>
  </si>
  <si>
    <r>
      <t xml:space="preserve">      </t>
    </r>
    <r>
      <rPr>
        <sz val="11"/>
        <rFont val="仿宋"/>
        <family val="3"/>
        <charset val="134"/>
      </rPr>
      <t>其他医疗保障管理事务</t>
    </r>
  </si>
  <si>
    <r>
      <t xml:space="preserve">    </t>
    </r>
    <r>
      <rPr>
        <b/>
        <sz val="11"/>
        <rFont val="仿宋"/>
        <family val="3"/>
        <charset val="134"/>
      </rPr>
      <t>老龄卫生健康事务</t>
    </r>
  </si>
  <si>
    <r>
      <t xml:space="preserve">      </t>
    </r>
    <r>
      <rPr>
        <sz val="11"/>
        <rFont val="仿宋"/>
        <family val="3"/>
        <charset val="134"/>
      </rPr>
      <t>老龄卫生健康事务</t>
    </r>
  </si>
  <si>
    <r>
      <t xml:space="preserve">    </t>
    </r>
    <r>
      <rPr>
        <b/>
        <sz val="11"/>
        <rFont val="仿宋"/>
        <family val="3"/>
        <charset val="134"/>
      </rPr>
      <t>其他卫生健康</t>
    </r>
  </si>
  <si>
    <r>
      <t xml:space="preserve">       </t>
    </r>
    <r>
      <rPr>
        <sz val="11"/>
        <rFont val="仿宋"/>
        <family val="3"/>
        <charset val="134"/>
      </rPr>
      <t>其他卫生健康</t>
    </r>
  </si>
  <si>
    <r>
      <t xml:space="preserve">  </t>
    </r>
    <r>
      <rPr>
        <b/>
        <sz val="11"/>
        <rFont val="仿宋"/>
        <family val="3"/>
        <charset val="134"/>
      </rPr>
      <t>十、节能环保支出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</si>
  <si>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环境保护管理事务</t>
    </r>
  </si>
  <si>
    <r>
      <t xml:space="preserve">      </t>
    </r>
    <r>
      <rPr>
        <sz val="11"/>
        <rFont val="仿宋"/>
        <family val="3"/>
        <charset val="134"/>
      </rPr>
      <t>生态环境保护宣传</t>
    </r>
  </si>
  <si>
    <r>
      <t xml:space="preserve">      </t>
    </r>
    <r>
      <rPr>
        <sz val="11"/>
        <rFont val="仿宋"/>
        <family val="3"/>
        <charset val="134"/>
      </rPr>
      <t>环境保护法规、规划及标准</t>
    </r>
  </si>
  <si>
    <r>
      <t xml:space="preserve">      </t>
    </r>
    <r>
      <rPr>
        <sz val="11"/>
        <rFont val="仿宋"/>
        <family val="3"/>
        <charset val="134"/>
      </rPr>
      <t>生态环境国际合作及履约</t>
    </r>
  </si>
  <si>
    <r>
      <t xml:space="preserve">      </t>
    </r>
    <r>
      <rPr>
        <sz val="11"/>
        <rFont val="仿宋"/>
        <family val="3"/>
        <charset val="134"/>
      </rPr>
      <t>生态环境保护行政许可</t>
    </r>
  </si>
  <si>
    <r>
      <t xml:space="preserve">      </t>
    </r>
    <r>
      <rPr>
        <sz val="11"/>
        <rFont val="仿宋"/>
        <family val="3"/>
        <charset val="134"/>
      </rPr>
      <t>应对气候变化管理事务</t>
    </r>
  </si>
  <si>
    <r>
      <t xml:space="preserve">      </t>
    </r>
    <r>
      <rPr>
        <sz val="11"/>
        <rFont val="仿宋"/>
        <family val="3"/>
        <charset val="134"/>
      </rPr>
      <t>其他环境保护管理事务</t>
    </r>
  </si>
  <si>
    <r>
      <t xml:space="preserve">    </t>
    </r>
    <r>
      <rPr>
        <b/>
        <sz val="11"/>
        <rFont val="仿宋"/>
        <family val="3"/>
        <charset val="134"/>
      </rPr>
      <t>环境监测与监察</t>
    </r>
  </si>
  <si>
    <r>
      <t xml:space="preserve">      </t>
    </r>
    <r>
      <rPr>
        <sz val="11"/>
        <rFont val="仿宋"/>
        <family val="3"/>
        <charset val="134"/>
      </rPr>
      <t>建设项目环评审查与监督</t>
    </r>
  </si>
  <si>
    <r>
      <t xml:space="preserve">      </t>
    </r>
    <r>
      <rPr>
        <sz val="11"/>
        <rFont val="仿宋"/>
        <family val="3"/>
        <charset val="134"/>
      </rPr>
      <t>核与辐射安全监督</t>
    </r>
  </si>
  <si>
    <r>
      <t xml:space="preserve">      </t>
    </r>
    <r>
      <rPr>
        <sz val="11"/>
        <rFont val="仿宋"/>
        <family val="3"/>
        <charset val="134"/>
      </rPr>
      <t>其他环境监测与监察</t>
    </r>
  </si>
  <si>
    <r>
      <t xml:space="preserve">    </t>
    </r>
    <r>
      <rPr>
        <b/>
        <sz val="11"/>
        <rFont val="仿宋"/>
        <family val="3"/>
        <charset val="134"/>
      </rPr>
      <t>污染防治</t>
    </r>
  </si>
  <si>
    <r>
      <t xml:space="preserve">      </t>
    </r>
    <r>
      <rPr>
        <sz val="11"/>
        <rFont val="仿宋"/>
        <family val="3"/>
        <charset val="134"/>
      </rPr>
      <t>大气</t>
    </r>
  </si>
  <si>
    <r>
      <t xml:space="preserve">      </t>
    </r>
    <r>
      <rPr>
        <sz val="11"/>
        <rFont val="仿宋"/>
        <family val="3"/>
        <charset val="134"/>
      </rPr>
      <t>水体</t>
    </r>
  </si>
  <si>
    <r>
      <t xml:space="preserve">      </t>
    </r>
    <r>
      <rPr>
        <sz val="11"/>
        <rFont val="仿宋"/>
        <family val="3"/>
        <charset val="134"/>
      </rPr>
      <t>噪声</t>
    </r>
  </si>
  <si>
    <r>
      <t xml:space="preserve">      </t>
    </r>
    <r>
      <rPr>
        <sz val="11"/>
        <rFont val="仿宋"/>
        <family val="3"/>
        <charset val="134"/>
      </rPr>
      <t>固体废弃物与化学品</t>
    </r>
  </si>
  <si>
    <r>
      <t xml:space="preserve">      </t>
    </r>
    <r>
      <rPr>
        <sz val="11"/>
        <rFont val="仿宋"/>
        <family val="3"/>
        <charset val="134"/>
      </rPr>
      <t>放射源和放射性废物监管</t>
    </r>
  </si>
  <si>
    <r>
      <t xml:space="preserve">      </t>
    </r>
    <r>
      <rPr>
        <sz val="11"/>
        <rFont val="仿宋"/>
        <family val="3"/>
        <charset val="134"/>
      </rPr>
      <t>辐射</t>
    </r>
  </si>
  <si>
    <r>
      <t xml:space="preserve">      </t>
    </r>
    <r>
      <rPr>
        <sz val="11"/>
        <rFont val="仿宋"/>
        <family val="3"/>
        <charset val="134"/>
      </rPr>
      <t>其他污染防治</t>
    </r>
  </si>
  <si>
    <r>
      <t xml:space="preserve">    </t>
    </r>
    <r>
      <rPr>
        <b/>
        <sz val="11"/>
        <rFont val="仿宋"/>
        <family val="3"/>
        <charset val="134"/>
      </rPr>
      <t>自然生态保护</t>
    </r>
  </si>
  <si>
    <r>
      <t xml:space="preserve">      </t>
    </r>
    <r>
      <rPr>
        <sz val="11"/>
        <rFont val="仿宋"/>
        <family val="3"/>
        <charset val="134"/>
      </rPr>
      <t>生态保护</t>
    </r>
  </si>
  <si>
    <r>
      <t xml:space="preserve">      </t>
    </r>
    <r>
      <rPr>
        <sz val="11"/>
        <rFont val="仿宋"/>
        <family val="3"/>
        <charset val="134"/>
      </rPr>
      <t>农村环境保护</t>
    </r>
  </si>
  <si>
    <r>
      <t xml:space="preserve">      </t>
    </r>
    <r>
      <rPr>
        <sz val="11"/>
        <rFont val="仿宋"/>
        <family val="3"/>
        <charset val="134"/>
      </rPr>
      <t>自然保护区</t>
    </r>
  </si>
  <si>
    <r>
      <t xml:space="preserve">      </t>
    </r>
    <r>
      <rPr>
        <sz val="11"/>
        <rFont val="仿宋"/>
        <family val="3"/>
        <charset val="134"/>
      </rPr>
      <t>生物及物种资源保护</t>
    </r>
  </si>
  <si>
    <r>
      <t xml:space="preserve">      </t>
    </r>
    <r>
      <rPr>
        <sz val="11"/>
        <rFont val="仿宋"/>
        <family val="3"/>
        <charset val="134"/>
      </rPr>
      <t>其他自然生态保护</t>
    </r>
  </si>
  <si>
    <r>
      <t xml:space="preserve">    </t>
    </r>
    <r>
      <rPr>
        <b/>
        <sz val="11"/>
        <rFont val="仿宋"/>
        <family val="3"/>
        <charset val="134"/>
      </rPr>
      <t>天然林保护</t>
    </r>
  </si>
  <si>
    <r>
      <t xml:space="preserve">      </t>
    </r>
    <r>
      <rPr>
        <sz val="11"/>
        <rFont val="仿宋"/>
        <family val="3"/>
        <charset val="134"/>
      </rPr>
      <t>森林管护</t>
    </r>
  </si>
  <si>
    <r>
      <t xml:space="preserve">      </t>
    </r>
    <r>
      <rPr>
        <sz val="11"/>
        <rFont val="仿宋"/>
        <family val="3"/>
        <charset val="134"/>
      </rPr>
      <t>社会保险补助</t>
    </r>
  </si>
  <si>
    <r>
      <t xml:space="preserve">      </t>
    </r>
    <r>
      <rPr>
        <sz val="11"/>
        <rFont val="仿宋"/>
        <family val="3"/>
        <charset val="134"/>
      </rPr>
      <t>政策性社会性补助</t>
    </r>
  </si>
  <si>
    <r>
      <t xml:space="preserve">      </t>
    </r>
    <r>
      <rPr>
        <sz val="11"/>
        <rFont val="仿宋"/>
        <family val="3"/>
        <charset val="134"/>
      </rPr>
      <t>停伐补助</t>
    </r>
  </si>
  <si>
    <r>
      <t xml:space="preserve">      </t>
    </r>
    <r>
      <rPr>
        <sz val="11"/>
        <rFont val="仿宋"/>
        <family val="3"/>
        <charset val="134"/>
      </rPr>
      <t>其他天然林保护</t>
    </r>
  </si>
  <si>
    <r>
      <t xml:space="preserve">    </t>
    </r>
    <r>
      <rPr>
        <b/>
        <sz val="11"/>
        <rFont val="仿宋"/>
        <family val="3"/>
        <charset val="134"/>
      </rPr>
      <t>退耕还林</t>
    </r>
  </si>
  <si>
    <r>
      <t xml:space="preserve">      </t>
    </r>
    <r>
      <rPr>
        <sz val="11"/>
        <rFont val="仿宋"/>
        <family val="3"/>
        <charset val="134"/>
      </rPr>
      <t>退耕现金</t>
    </r>
  </si>
  <si>
    <r>
      <t xml:space="preserve">      </t>
    </r>
    <r>
      <rPr>
        <sz val="11"/>
        <rFont val="仿宋"/>
        <family val="3"/>
        <charset val="134"/>
      </rPr>
      <t>退耕还林粮食折现补贴</t>
    </r>
  </si>
  <si>
    <r>
      <t xml:space="preserve">      </t>
    </r>
    <r>
      <rPr>
        <sz val="11"/>
        <rFont val="仿宋"/>
        <family val="3"/>
        <charset val="134"/>
      </rPr>
      <t>退耕还林粮食费用补贴</t>
    </r>
  </si>
  <si>
    <r>
      <t xml:space="preserve">      </t>
    </r>
    <r>
      <rPr>
        <sz val="11"/>
        <rFont val="仿宋"/>
        <family val="3"/>
        <charset val="134"/>
      </rPr>
      <t>退耕还林工程建设</t>
    </r>
  </si>
  <si>
    <r>
      <t xml:space="preserve">      </t>
    </r>
    <r>
      <rPr>
        <sz val="11"/>
        <rFont val="仿宋"/>
        <family val="3"/>
        <charset val="134"/>
      </rPr>
      <t>其他退耕还林</t>
    </r>
  </si>
  <si>
    <r>
      <t xml:space="preserve">    </t>
    </r>
    <r>
      <rPr>
        <b/>
        <sz val="11"/>
        <rFont val="仿宋"/>
        <family val="3"/>
        <charset val="134"/>
      </rPr>
      <t>能源节约利用</t>
    </r>
  </si>
  <si>
    <r>
      <t xml:space="preserve">      </t>
    </r>
    <r>
      <rPr>
        <sz val="11"/>
        <rFont val="仿宋"/>
        <family val="3"/>
        <charset val="134"/>
      </rPr>
      <t>能源节能利用</t>
    </r>
  </si>
  <si>
    <r>
      <t xml:space="preserve">    </t>
    </r>
    <r>
      <rPr>
        <b/>
        <sz val="11"/>
        <rFont val="仿宋"/>
        <family val="3"/>
        <charset val="134"/>
      </rPr>
      <t>污染减排</t>
    </r>
  </si>
  <si>
    <r>
      <t xml:space="preserve">       </t>
    </r>
    <r>
      <rPr>
        <sz val="11"/>
        <rFont val="仿宋"/>
        <family val="3"/>
        <charset val="134"/>
      </rPr>
      <t>生态环境监测与信息</t>
    </r>
  </si>
  <si>
    <r>
      <t xml:space="preserve">       </t>
    </r>
    <r>
      <rPr>
        <sz val="11"/>
        <rFont val="仿宋"/>
        <family val="3"/>
        <charset val="134"/>
      </rPr>
      <t>生态环境执法监察</t>
    </r>
  </si>
  <si>
    <r>
      <t xml:space="preserve">       </t>
    </r>
    <r>
      <rPr>
        <sz val="11"/>
        <rFont val="仿宋"/>
        <family val="3"/>
        <charset val="134"/>
      </rPr>
      <t>减排专项</t>
    </r>
  </si>
  <si>
    <r>
      <t xml:space="preserve">       </t>
    </r>
    <r>
      <rPr>
        <sz val="11"/>
        <rFont val="仿宋"/>
        <family val="3"/>
        <charset val="134"/>
      </rPr>
      <t>清洁生产专项</t>
    </r>
  </si>
  <si>
    <r>
      <t xml:space="preserve">       </t>
    </r>
    <r>
      <rPr>
        <sz val="11"/>
        <rFont val="仿宋"/>
        <family val="3"/>
        <charset val="134"/>
      </rPr>
      <t>其他污染减排</t>
    </r>
  </si>
  <si>
    <r>
      <t xml:space="preserve">    </t>
    </r>
    <r>
      <rPr>
        <b/>
        <sz val="11"/>
        <rFont val="仿宋"/>
        <family val="3"/>
        <charset val="134"/>
      </rPr>
      <t>其他节能环保</t>
    </r>
  </si>
  <si>
    <r>
      <t xml:space="preserve">      </t>
    </r>
    <r>
      <rPr>
        <sz val="11"/>
        <rFont val="仿宋"/>
        <family val="3"/>
        <charset val="134"/>
      </rPr>
      <t>其他节能环保</t>
    </r>
  </si>
  <si>
    <r>
      <t xml:space="preserve">  </t>
    </r>
    <r>
      <rPr>
        <b/>
        <sz val="11"/>
        <rFont val="仿宋"/>
        <family val="3"/>
        <charset val="134"/>
      </rPr>
      <t>十一、城乡社区支出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</si>
  <si>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城乡社区管理事务</t>
    </r>
  </si>
  <si>
    <r>
      <t xml:space="preserve">      </t>
    </r>
    <r>
      <rPr>
        <sz val="11"/>
        <rFont val="仿宋"/>
        <family val="3"/>
        <charset val="134"/>
      </rPr>
      <t>城管执法</t>
    </r>
  </si>
  <si>
    <r>
      <t xml:space="preserve">      </t>
    </r>
    <r>
      <rPr>
        <sz val="11"/>
        <rFont val="仿宋"/>
        <family val="3"/>
        <charset val="134"/>
      </rPr>
      <t>工程建设标准规范编制与监管</t>
    </r>
  </si>
  <si>
    <r>
      <t xml:space="preserve">      </t>
    </r>
    <r>
      <rPr>
        <sz val="11"/>
        <rFont val="仿宋"/>
        <family val="3"/>
        <charset val="134"/>
      </rPr>
      <t>工程建设管理</t>
    </r>
  </si>
  <si>
    <r>
      <t xml:space="preserve">      </t>
    </r>
    <r>
      <rPr>
        <sz val="11"/>
        <rFont val="仿宋"/>
        <family val="3"/>
        <charset val="134"/>
      </rPr>
      <t>市政公用行业市场监管</t>
    </r>
  </si>
  <si>
    <r>
      <t xml:space="preserve">      </t>
    </r>
    <r>
      <rPr>
        <sz val="11"/>
        <rFont val="仿宋"/>
        <family val="3"/>
        <charset val="134"/>
      </rPr>
      <t>住宅建设与房地产市场监管</t>
    </r>
  </si>
  <si>
    <r>
      <t xml:space="preserve">      </t>
    </r>
    <r>
      <rPr>
        <sz val="11"/>
        <rFont val="仿宋"/>
        <family val="3"/>
        <charset val="134"/>
      </rPr>
      <t>执业资格注册、资质审查</t>
    </r>
  </si>
  <si>
    <r>
      <t xml:space="preserve">      </t>
    </r>
    <r>
      <rPr>
        <sz val="11"/>
        <rFont val="仿宋"/>
        <family val="3"/>
        <charset val="134"/>
      </rPr>
      <t>其他城乡社区管理事务</t>
    </r>
  </si>
  <si>
    <r>
      <t xml:space="preserve">    </t>
    </r>
    <r>
      <rPr>
        <sz val="11"/>
        <rFont val="仿宋"/>
        <family val="3"/>
        <charset val="134"/>
      </rPr>
      <t>城乡社区规划与管理</t>
    </r>
  </si>
  <si>
    <r>
      <t xml:space="preserve">      </t>
    </r>
    <r>
      <rPr>
        <sz val="11"/>
        <rFont val="仿宋"/>
        <family val="3"/>
        <charset val="134"/>
      </rPr>
      <t>城乡社区规划与管理</t>
    </r>
  </si>
  <si>
    <r>
      <t xml:space="preserve">    </t>
    </r>
    <r>
      <rPr>
        <b/>
        <sz val="11"/>
        <rFont val="仿宋"/>
        <family val="3"/>
        <charset val="134"/>
      </rPr>
      <t>城乡社区公共设施</t>
    </r>
  </si>
  <si>
    <r>
      <t xml:space="preserve">      </t>
    </r>
    <r>
      <rPr>
        <sz val="11"/>
        <rFont val="仿宋"/>
        <family val="3"/>
        <charset val="134"/>
      </rPr>
      <t>小城镇基础设施建设</t>
    </r>
  </si>
  <si>
    <r>
      <t xml:space="preserve">      </t>
    </r>
    <r>
      <rPr>
        <sz val="11"/>
        <rFont val="仿宋"/>
        <family val="3"/>
        <charset val="134"/>
      </rPr>
      <t>其他城乡社区公共设施</t>
    </r>
  </si>
  <si>
    <r>
      <t xml:space="preserve">    </t>
    </r>
    <r>
      <rPr>
        <b/>
        <sz val="11"/>
        <rFont val="仿宋"/>
        <family val="3"/>
        <charset val="134"/>
      </rPr>
      <t>城乡社区环境卫生</t>
    </r>
  </si>
  <si>
    <r>
      <t xml:space="preserve">      </t>
    </r>
    <r>
      <rPr>
        <sz val="11"/>
        <rFont val="仿宋"/>
        <family val="3"/>
        <charset val="134"/>
      </rPr>
      <t>城乡社区环境卫生</t>
    </r>
  </si>
  <si>
    <r>
      <t xml:space="preserve">    </t>
    </r>
    <r>
      <rPr>
        <sz val="11"/>
        <rFont val="仿宋"/>
        <family val="3"/>
        <charset val="134"/>
      </rPr>
      <t>建设市场管理与监督</t>
    </r>
  </si>
  <si>
    <r>
      <t xml:space="preserve">      </t>
    </r>
    <r>
      <rPr>
        <sz val="11"/>
        <rFont val="仿宋"/>
        <family val="3"/>
        <charset val="134"/>
      </rPr>
      <t>建设市场管理与监督</t>
    </r>
  </si>
  <si>
    <r>
      <t xml:space="preserve">    </t>
    </r>
    <r>
      <rPr>
        <b/>
        <sz val="11"/>
        <rFont val="仿宋"/>
        <family val="3"/>
        <charset val="134"/>
      </rPr>
      <t>其他城乡社区支出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</si>
  <si>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其他城乡社区支出</t>
    </r>
    <phoneticPr fontId="3" type="noConversion"/>
  </si>
  <si>
    <r>
      <t xml:space="preserve">  </t>
    </r>
    <r>
      <rPr>
        <b/>
        <sz val="11"/>
        <rFont val="仿宋"/>
        <family val="3"/>
        <charset val="134"/>
      </rPr>
      <t>十二、农林水支出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</si>
  <si>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农业</t>
    </r>
  </si>
  <si>
    <r>
      <t xml:space="preserve">      </t>
    </r>
    <r>
      <rPr>
        <sz val="11"/>
        <rFont val="仿宋"/>
        <family val="3"/>
        <charset val="134"/>
      </rPr>
      <t>农垦运行</t>
    </r>
  </si>
  <si>
    <r>
      <t xml:space="preserve">      </t>
    </r>
    <r>
      <rPr>
        <sz val="11"/>
        <rFont val="仿宋"/>
        <family val="3"/>
        <charset val="134"/>
      </rPr>
      <t>科技转化与推广服务</t>
    </r>
  </si>
  <si>
    <r>
      <t xml:space="preserve">      </t>
    </r>
    <r>
      <rPr>
        <sz val="11"/>
        <rFont val="仿宋"/>
        <family val="3"/>
        <charset val="134"/>
      </rPr>
      <t>病虫害控制</t>
    </r>
  </si>
  <si>
    <r>
      <t xml:space="preserve">      </t>
    </r>
    <r>
      <rPr>
        <sz val="11"/>
        <rFont val="仿宋"/>
        <family val="3"/>
        <charset val="134"/>
      </rPr>
      <t>农产品质量安全</t>
    </r>
  </si>
  <si>
    <r>
      <t xml:space="preserve">      </t>
    </r>
    <r>
      <rPr>
        <sz val="11"/>
        <rFont val="仿宋"/>
        <family val="3"/>
        <charset val="134"/>
      </rPr>
      <t>执法监管</t>
    </r>
  </si>
  <si>
    <r>
      <t xml:space="preserve">      </t>
    </r>
    <r>
      <rPr>
        <sz val="11"/>
        <rFont val="仿宋"/>
        <family val="3"/>
        <charset val="134"/>
      </rPr>
      <t>统计监测与信息服务</t>
    </r>
  </si>
  <si>
    <r>
      <t xml:space="preserve">      </t>
    </r>
    <r>
      <rPr>
        <sz val="11"/>
        <rFont val="仿宋"/>
        <family val="3"/>
        <charset val="134"/>
      </rPr>
      <t>农业生产发展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</si>
  <si>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农村合作经济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</si>
  <si>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防灾救灾</t>
    </r>
  </si>
  <si>
    <r>
      <t xml:space="preserve">      </t>
    </r>
    <r>
      <rPr>
        <sz val="11"/>
        <rFont val="仿宋"/>
        <family val="3"/>
        <charset val="134"/>
      </rPr>
      <t>农田建设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</si>
  <si>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农业结构调整补贴</t>
    </r>
  </si>
  <si>
    <r>
      <t xml:space="preserve">      </t>
    </r>
    <r>
      <rPr>
        <sz val="11"/>
        <rFont val="仿宋"/>
        <family val="3"/>
        <charset val="134"/>
      </rPr>
      <t>农业生产支持补贴</t>
    </r>
  </si>
  <si>
    <r>
      <t xml:space="preserve">      </t>
    </r>
    <r>
      <rPr>
        <sz val="11"/>
        <rFont val="仿宋"/>
        <family val="3"/>
        <charset val="134"/>
      </rPr>
      <t>农业组织化与产业化经营</t>
    </r>
  </si>
  <si>
    <r>
      <t xml:space="preserve">      </t>
    </r>
    <r>
      <rPr>
        <sz val="11"/>
        <rFont val="仿宋"/>
        <family val="3"/>
        <charset val="134"/>
      </rPr>
      <t>农产品加工与促销</t>
    </r>
  </si>
  <si>
    <r>
      <t xml:space="preserve">      </t>
    </r>
    <r>
      <rPr>
        <sz val="11"/>
        <rFont val="仿宋"/>
        <family val="3"/>
        <charset val="134"/>
      </rPr>
      <t>农村社会事业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</si>
  <si>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农业资源保护修复与利用</t>
    </r>
  </si>
  <si>
    <r>
      <t xml:space="preserve">      </t>
    </r>
    <r>
      <rPr>
        <sz val="11"/>
        <rFont val="仿宋"/>
        <family val="3"/>
        <charset val="134"/>
      </rPr>
      <t>农村道路建设</t>
    </r>
  </si>
  <si>
    <r>
      <t xml:space="preserve">      </t>
    </r>
    <r>
      <rPr>
        <sz val="11"/>
        <rFont val="仿宋"/>
        <family val="3"/>
        <charset val="134"/>
      </rPr>
      <t>成品油价格改革对渔业的补贴</t>
    </r>
  </si>
  <si>
    <r>
      <t xml:space="preserve">      </t>
    </r>
    <r>
      <rPr>
        <sz val="11"/>
        <rFont val="仿宋"/>
        <family val="3"/>
        <charset val="134"/>
      </rPr>
      <t>对高校毕业生到基层任职补助</t>
    </r>
  </si>
  <si>
    <r>
      <t xml:space="preserve">      </t>
    </r>
    <r>
      <rPr>
        <sz val="11"/>
        <rFont val="仿宋"/>
        <family val="3"/>
        <charset val="134"/>
      </rPr>
      <t>其他农业农村支出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</si>
  <si>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林业和草原</t>
    </r>
  </si>
  <si>
    <r>
      <t xml:space="preserve">      </t>
    </r>
    <r>
      <rPr>
        <sz val="11"/>
        <rFont val="仿宋"/>
        <family val="3"/>
        <charset val="134"/>
      </rPr>
      <t>事业机构</t>
    </r>
  </si>
  <si>
    <r>
      <t xml:space="preserve">      </t>
    </r>
    <r>
      <rPr>
        <sz val="11"/>
        <rFont val="仿宋"/>
        <family val="3"/>
        <charset val="134"/>
      </rPr>
      <t>森林资源培育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</si>
  <si>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技术推广与转化</t>
    </r>
  </si>
  <si>
    <r>
      <t xml:space="preserve">      </t>
    </r>
    <r>
      <rPr>
        <sz val="11"/>
        <rFont val="仿宋"/>
        <family val="3"/>
        <charset val="134"/>
      </rPr>
      <t>森林资源管理</t>
    </r>
  </si>
  <si>
    <r>
      <t xml:space="preserve">      </t>
    </r>
    <r>
      <rPr>
        <sz val="11"/>
        <rFont val="仿宋"/>
        <family val="3"/>
        <charset val="134"/>
      </rPr>
      <t>森林生态效益补偿</t>
    </r>
  </si>
  <si>
    <r>
      <t xml:space="preserve">      </t>
    </r>
    <r>
      <rPr>
        <sz val="11"/>
        <rFont val="仿宋"/>
        <family val="3"/>
        <charset val="134"/>
      </rPr>
      <t>自然保护区等管理</t>
    </r>
  </si>
  <si>
    <r>
      <t xml:space="preserve">      </t>
    </r>
    <r>
      <rPr>
        <sz val="11"/>
        <rFont val="仿宋"/>
        <family val="3"/>
        <charset val="134"/>
      </rPr>
      <t>动植物保护</t>
    </r>
  </si>
  <si>
    <r>
      <t xml:space="preserve">      </t>
    </r>
    <r>
      <rPr>
        <sz val="11"/>
        <rFont val="仿宋"/>
        <family val="3"/>
        <charset val="134"/>
      </rPr>
      <t>湿地保护</t>
    </r>
  </si>
  <si>
    <r>
      <t xml:space="preserve">      </t>
    </r>
    <r>
      <rPr>
        <sz val="11"/>
        <rFont val="仿宋"/>
        <family val="3"/>
        <charset val="134"/>
      </rPr>
      <t>执法与监督</t>
    </r>
  </si>
  <si>
    <r>
      <t xml:space="preserve">      </t>
    </r>
    <r>
      <rPr>
        <sz val="11"/>
        <rFont val="仿宋"/>
        <family val="3"/>
        <charset val="134"/>
      </rPr>
      <t>防沙治沙</t>
    </r>
  </si>
  <si>
    <r>
      <t xml:space="preserve">      </t>
    </r>
    <r>
      <rPr>
        <sz val="11"/>
        <rFont val="仿宋"/>
        <family val="3"/>
        <charset val="134"/>
      </rPr>
      <t>对外合作与交流</t>
    </r>
  </si>
  <si>
    <r>
      <t xml:space="preserve">      </t>
    </r>
    <r>
      <rPr>
        <sz val="11"/>
        <rFont val="仿宋"/>
        <family val="3"/>
        <charset val="134"/>
      </rPr>
      <t>产业化管理</t>
    </r>
  </si>
  <si>
    <r>
      <t xml:space="preserve">      </t>
    </r>
    <r>
      <rPr>
        <sz val="11"/>
        <rFont val="仿宋"/>
        <family val="3"/>
        <charset val="134"/>
      </rPr>
      <t>信息管理</t>
    </r>
  </si>
  <si>
    <r>
      <t xml:space="preserve">      </t>
    </r>
    <r>
      <rPr>
        <sz val="11"/>
        <rFont val="仿宋"/>
        <family val="3"/>
        <charset val="134"/>
      </rPr>
      <t>林区公共</t>
    </r>
  </si>
  <si>
    <r>
      <t xml:space="preserve">      </t>
    </r>
    <r>
      <rPr>
        <sz val="11"/>
        <rFont val="仿宋"/>
        <family val="3"/>
        <charset val="134"/>
      </rPr>
      <t>贷款贴息</t>
    </r>
  </si>
  <si>
    <r>
      <t xml:space="preserve">      </t>
    </r>
    <r>
      <rPr>
        <sz val="11"/>
        <rFont val="仿宋"/>
        <family val="3"/>
        <charset val="134"/>
      </rPr>
      <t>成品油价格改革对林业的补贴</t>
    </r>
  </si>
  <si>
    <r>
      <t xml:space="preserve">      </t>
    </r>
    <r>
      <rPr>
        <sz val="11"/>
        <rFont val="仿宋"/>
        <family val="3"/>
        <charset val="134"/>
      </rPr>
      <t>林业草原防灾减灾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</si>
  <si>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国家公园</t>
    </r>
  </si>
  <si>
    <r>
      <t xml:space="preserve">      </t>
    </r>
    <r>
      <rPr>
        <sz val="11"/>
        <rFont val="仿宋"/>
        <family val="3"/>
        <charset val="134"/>
      </rPr>
      <t>草原管理</t>
    </r>
  </si>
  <si>
    <r>
      <t xml:space="preserve">      </t>
    </r>
    <r>
      <rPr>
        <sz val="11"/>
        <rFont val="仿宋"/>
        <family val="3"/>
        <charset val="134"/>
      </rPr>
      <t>行业业务管理</t>
    </r>
  </si>
  <si>
    <r>
      <t xml:space="preserve">      </t>
    </r>
    <r>
      <rPr>
        <sz val="11"/>
        <rFont val="仿宋"/>
        <family val="3"/>
        <charset val="134"/>
      </rPr>
      <t>其他林业和草原支出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</si>
  <si>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水利</t>
    </r>
  </si>
  <si>
    <r>
      <t xml:space="preserve">      </t>
    </r>
    <r>
      <rPr>
        <sz val="11"/>
        <rFont val="仿宋"/>
        <family val="3"/>
        <charset val="134"/>
      </rPr>
      <t>水利行业业务管理</t>
    </r>
  </si>
  <si>
    <r>
      <t xml:space="preserve">      </t>
    </r>
    <r>
      <rPr>
        <sz val="11"/>
        <rFont val="仿宋"/>
        <family val="3"/>
        <charset val="134"/>
      </rPr>
      <t>水利工程建设</t>
    </r>
  </si>
  <si>
    <r>
      <t xml:space="preserve">      </t>
    </r>
    <r>
      <rPr>
        <sz val="11"/>
        <rFont val="仿宋"/>
        <family val="3"/>
        <charset val="134"/>
      </rPr>
      <t>水利工程运行与维护</t>
    </r>
  </si>
  <si>
    <r>
      <t xml:space="preserve">      </t>
    </r>
    <r>
      <rPr>
        <sz val="11"/>
        <rFont val="仿宋"/>
        <family val="3"/>
        <charset val="134"/>
      </rPr>
      <t>长江黄河等流域管理</t>
    </r>
  </si>
  <si>
    <r>
      <t xml:space="preserve">      </t>
    </r>
    <r>
      <rPr>
        <sz val="11"/>
        <rFont val="仿宋"/>
        <family val="3"/>
        <charset val="134"/>
      </rPr>
      <t>水利前期工作</t>
    </r>
  </si>
  <si>
    <r>
      <t xml:space="preserve">      </t>
    </r>
    <r>
      <rPr>
        <sz val="11"/>
        <rFont val="仿宋"/>
        <family val="3"/>
        <charset val="134"/>
      </rPr>
      <t>水利执法监督</t>
    </r>
  </si>
  <si>
    <r>
      <t xml:space="preserve">      </t>
    </r>
    <r>
      <rPr>
        <sz val="11"/>
        <rFont val="仿宋"/>
        <family val="3"/>
        <charset val="134"/>
      </rPr>
      <t>水土保持</t>
    </r>
  </si>
  <si>
    <r>
      <t xml:space="preserve">      </t>
    </r>
    <r>
      <rPr>
        <sz val="11"/>
        <rFont val="仿宋"/>
        <family val="3"/>
        <charset val="134"/>
      </rPr>
      <t>水资源节约管理与保护</t>
    </r>
  </si>
  <si>
    <r>
      <t xml:space="preserve">      </t>
    </r>
    <r>
      <rPr>
        <sz val="11"/>
        <rFont val="仿宋"/>
        <family val="3"/>
        <charset val="134"/>
      </rPr>
      <t>水质监测</t>
    </r>
  </si>
  <si>
    <r>
      <t xml:space="preserve">      </t>
    </r>
    <r>
      <rPr>
        <sz val="11"/>
        <rFont val="仿宋"/>
        <family val="3"/>
        <charset val="134"/>
      </rPr>
      <t>水文测报</t>
    </r>
  </si>
  <si>
    <r>
      <t xml:space="preserve">      </t>
    </r>
    <r>
      <rPr>
        <sz val="11"/>
        <rFont val="仿宋"/>
        <family val="3"/>
        <charset val="134"/>
      </rPr>
      <t>防汛</t>
    </r>
  </si>
  <si>
    <r>
      <t xml:space="preserve">      </t>
    </r>
    <r>
      <rPr>
        <sz val="11"/>
        <rFont val="仿宋"/>
        <family val="3"/>
        <charset val="134"/>
      </rPr>
      <t>抗旱</t>
    </r>
  </si>
  <si>
    <r>
      <t xml:space="preserve">      </t>
    </r>
    <r>
      <rPr>
        <sz val="11"/>
        <rFont val="仿宋"/>
        <family val="3"/>
        <charset val="134"/>
      </rPr>
      <t>农田水利</t>
    </r>
  </si>
  <si>
    <r>
      <t xml:space="preserve">      </t>
    </r>
    <r>
      <rPr>
        <sz val="11"/>
        <rFont val="仿宋"/>
        <family val="3"/>
        <charset val="134"/>
      </rPr>
      <t>水利技术推广</t>
    </r>
  </si>
  <si>
    <r>
      <t xml:space="preserve">      </t>
    </r>
    <r>
      <rPr>
        <sz val="11"/>
        <rFont val="仿宋"/>
        <family val="3"/>
        <charset val="134"/>
      </rPr>
      <t>国际河流治理与管理</t>
    </r>
  </si>
  <si>
    <r>
      <t xml:space="preserve">      </t>
    </r>
    <r>
      <rPr>
        <sz val="11"/>
        <rFont val="仿宋"/>
        <family val="3"/>
        <charset val="134"/>
      </rPr>
      <t>江河湖库水系综合整治</t>
    </r>
  </si>
  <si>
    <r>
      <t xml:space="preserve">      </t>
    </r>
    <r>
      <rPr>
        <sz val="11"/>
        <rFont val="仿宋"/>
        <family val="3"/>
        <charset val="134"/>
      </rPr>
      <t>大中型水库移民后期扶持专项</t>
    </r>
  </si>
  <si>
    <r>
      <t xml:space="preserve">      </t>
    </r>
    <r>
      <rPr>
        <sz val="11"/>
        <rFont val="仿宋"/>
        <family val="3"/>
        <charset val="134"/>
      </rPr>
      <t>水利安全监督</t>
    </r>
  </si>
  <si>
    <r>
      <t xml:space="preserve">      </t>
    </r>
    <r>
      <rPr>
        <sz val="11"/>
        <rFont val="仿宋"/>
        <family val="3"/>
        <charset val="134"/>
      </rPr>
      <t>水利建设移民</t>
    </r>
  </si>
  <si>
    <r>
      <t xml:space="preserve">      </t>
    </r>
    <r>
      <rPr>
        <sz val="11"/>
        <rFont val="仿宋"/>
        <family val="3"/>
        <charset val="134"/>
      </rPr>
      <t>农村人畜饮水</t>
    </r>
  </si>
  <si>
    <r>
      <t xml:space="preserve">      </t>
    </r>
    <r>
      <rPr>
        <sz val="11"/>
        <rFont val="仿宋"/>
        <family val="3"/>
        <charset val="134"/>
      </rPr>
      <t>其他水利</t>
    </r>
  </si>
  <si>
    <r>
      <t xml:space="preserve">    </t>
    </r>
    <r>
      <rPr>
        <b/>
        <sz val="11"/>
        <rFont val="仿宋"/>
        <family val="3"/>
        <charset val="134"/>
      </rPr>
      <t>扶贫</t>
    </r>
  </si>
  <si>
    <r>
      <t xml:space="preserve">      </t>
    </r>
    <r>
      <rPr>
        <sz val="11"/>
        <rFont val="仿宋"/>
        <family val="3"/>
        <charset val="134"/>
      </rPr>
      <t>农村基础设施建设</t>
    </r>
  </si>
  <si>
    <r>
      <t xml:space="preserve">      </t>
    </r>
    <r>
      <rPr>
        <sz val="11"/>
        <rFont val="仿宋"/>
        <family val="3"/>
        <charset val="134"/>
      </rPr>
      <t>生产发展</t>
    </r>
  </si>
  <si>
    <r>
      <t xml:space="preserve">      </t>
    </r>
    <r>
      <rPr>
        <sz val="11"/>
        <rFont val="仿宋"/>
        <family val="3"/>
        <charset val="134"/>
      </rPr>
      <t>社会发展</t>
    </r>
  </si>
  <si>
    <r>
      <t xml:space="preserve">      </t>
    </r>
    <r>
      <rPr>
        <sz val="11"/>
        <rFont val="仿宋"/>
        <family val="3"/>
        <charset val="134"/>
      </rPr>
      <t>扶贫贷款奖补和贴息</t>
    </r>
  </si>
  <si>
    <r>
      <t xml:space="preserve">      </t>
    </r>
    <r>
      <rPr>
        <sz val="11"/>
        <rFont val="仿宋"/>
        <family val="3"/>
        <charset val="134"/>
      </rPr>
      <t>扶贫事业机构</t>
    </r>
  </si>
  <si>
    <r>
      <t xml:space="preserve">      </t>
    </r>
    <r>
      <rPr>
        <sz val="11"/>
        <rFont val="仿宋"/>
        <family val="3"/>
        <charset val="134"/>
      </rPr>
      <t>其他扶贫</t>
    </r>
  </si>
  <si>
    <r>
      <t xml:space="preserve">    </t>
    </r>
    <r>
      <rPr>
        <sz val="11"/>
        <rFont val="仿宋"/>
        <family val="3"/>
        <charset val="134"/>
      </rPr>
      <t>农业综合开发</t>
    </r>
  </si>
  <si>
    <r>
      <t xml:space="preserve">      </t>
    </r>
    <r>
      <rPr>
        <sz val="11"/>
        <rFont val="仿宋"/>
        <family val="3"/>
        <charset val="134"/>
      </rPr>
      <t>土地治理</t>
    </r>
  </si>
  <si>
    <r>
      <t xml:space="preserve">      </t>
    </r>
    <r>
      <rPr>
        <sz val="11"/>
        <rFont val="仿宋"/>
        <family val="3"/>
        <charset val="134"/>
      </rPr>
      <t>产业化发展</t>
    </r>
  </si>
  <si>
    <r>
      <t xml:space="preserve">      </t>
    </r>
    <r>
      <rPr>
        <sz val="11"/>
        <rFont val="仿宋"/>
        <family val="3"/>
        <charset val="134"/>
      </rPr>
      <t>创新示范</t>
    </r>
  </si>
  <si>
    <r>
      <t xml:space="preserve">      </t>
    </r>
    <r>
      <rPr>
        <sz val="11"/>
        <rFont val="仿宋"/>
        <family val="3"/>
        <charset val="134"/>
      </rPr>
      <t>其他农业综合开发</t>
    </r>
  </si>
  <si>
    <r>
      <t xml:space="preserve">    </t>
    </r>
    <r>
      <rPr>
        <b/>
        <sz val="11"/>
        <rFont val="仿宋"/>
        <family val="3"/>
        <charset val="134"/>
      </rPr>
      <t>农村综合改革</t>
    </r>
  </si>
  <si>
    <r>
      <t xml:space="preserve">      </t>
    </r>
    <r>
      <rPr>
        <sz val="11"/>
        <rFont val="仿宋"/>
        <family val="3"/>
        <charset val="134"/>
      </rPr>
      <t>对村级公益事业建设的补助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</si>
  <si>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国有农场办社会职能改革补助</t>
    </r>
  </si>
  <si>
    <r>
      <t xml:space="preserve">      </t>
    </r>
    <r>
      <rPr>
        <sz val="11"/>
        <rFont val="仿宋"/>
        <family val="3"/>
        <charset val="134"/>
      </rPr>
      <t>对村民委员会和村党支部的补助</t>
    </r>
  </si>
  <si>
    <r>
      <t xml:space="preserve">      </t>
    </r>
    <r>
      <rPr>
        <sz val="11"/>
        <rFont val="仿宋"/>
        <family val="3"/>
        <charset val="134"/>
      </rPr>
      <t>对村集体经济组织的补助</t>
    </r>
  </si>
  <si>
    <r>
      <t xml:space="preserve">      </t>
    </r>
    <r>
      <rPr>
        <sz val="11"/>
        <rFont val="仿宋"/>
        <family val="3"/>
        <charset val="134"/>
      </rPr>
      <t>农村综合改革示范试点补助</t>
    </r>
  </si>
  <si>
    <r>
      <t xml:space="preserve">      </t>
    </r>
    <r>
      <rPr>
        <sz val="11"/>
        <rFont val="仿宋"/>
        <family val="3"/>
        <charset val="134"/>
      </rPr>
      <t>其他农村综合改革</t>
    </r>
  </si>
  <si>
    <r>
      <t xml:space="preserve">    </t>
    </r>
    <r>
      <rPr>
        <b/>
        <sz val="11"/>
        <rFont val="仿宋"/>
        <family val="3"/>
        <charset val="134"/>
      </rPr>
      <t>普惠金融发展</t>
    </r>
  </si>
  <si>
    <r>
      <t xml:space="preserve">      </t>
    </r>
    <r>
      <rPr>
        <sz val="11"/>
        <rFont val="仿宋"/>
        <family val="3"/>
        <charset val="134"/>
      </rPr>
      <t>支持农村金融机构</t>
    </r>
  </si>
  <si>
    <r>
      <t xml:space="preserve">      </t>
    </r>
    <r>
      <rPr>
        <sz val="11"/>
        <rFont val="仿宋"/>
        <family val="3"/>
        <charset val="134"/>
      </rPr>
      <t>涉农贷款增量奖励</t>
    </r>
  </si>
  <si>
    <r>
      <t xml:space="preserve">      </t>
    </r>
    <r>
      <rPr>
        <sz val="11"/>
        <rFont val="仿宋"/>
        <family val="3"/>
        <charset val="134"/>
      </rPr>
      <t>农业保险保费补贴</t>
    </r>
  </si>
  <si>
    <r>
      <t xml:space="preserve">      </t>
    </r>
    <r>
      <rPr>
        <sz val="11"/>
        <rFont val="仿宋"/>
        <family val="3"/>
        <charset val="134"/>
      </rPr>
      <t>创业担保贷款贴息</t>
    </r>
  </si>
  <si>
    <r>
      <t xml:space="preserve">      </t>
    </r>
    <r>
      <rPr>
        <sz val="11"/>
        <rFont val="仿宋"/>
        <family val="3"/>
        <charset val="134"/>
      </rPr>
      <t>补充创业担保贷款基金</t>
    </r>
  </si>
  <si>
    <r>
      <t xml:space="preserve">      </t>
    </r>
    <r>
      <rPr>
        <sz val="11"/>
        <rFont val="仿宋"/>
        <family val="3"/>
        <charset val="134"/>
      </rPr>
      <t>其他普惠金融发展</t>
    </r>
  </si>
  <si>
    <r>
      <t xml:space="preserve">    </t>
    </r>
    <r>
      <rPr>
        <sz val="11"/>
        <rFont val="仿宋"/>
        <family val="3"/>
        <charset val="134"/>
      </rPr>
      <t>目标价格补贴</t>
    </r>
  </si>
  <si>
    <r>
      <t xml:space="preserve">      </t>
    </r>
    <r>
      <rPr>
        <sz val="11"/>
        <rFont val="仿宋"/>
        <family val="3"/>
        <charset val="134"/>
      </rPr>
      <t>棉花目标价格补贴</t>
    </r>
  </si>
  <si>
    <r>
      <t xml:space="preserve">      </t>
    </r>
    <r>
      <rPr>
        <sz val="11"/>
        <rFont val="仿宋"/>
        <family val="3"/>
        <charset val="134"/>
      </rPr>
      <t>其他目标价格补贴</t>
    </r>
  </si>
  <si>
    <r>
      <t xml:space="preserve">    </t>
    </r>
    <r>
      <rPr>
        <b/>
        <sz val="11"/>
        <rFont val="仿宋"/>
        <family val="3"/>
        <charset val="134"/>
      </rPr>
      <t>其他农林水</t>
    </r>
  </si>
  <si>
    <r>
      <t xml:space="preserve">      </t>
    </r>
    <r>
      <rPr>
        <sz val="11"/>
        <rFont val="仿宋"/>
        <family val="3"/>
        <charset val="134"/>
      </rPr>
      <t>化解其他公益性乡村债务</t>
    </r>
  </si>
  <si>
    <r>
      <t xml:space="preserve">      </t>
    </r>
    <r>
      <rPr>
        <sz val="11"/>
        <rFont val="仿宋"/>
        <family val="3"/>
        <charset val="134"/>
      </rPr>
      <t>其他农林水支出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</si>
  <si>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公路水路运输</t>
    </r>
  </si>
  <si>
    <r>
      <t xml:space="preserve">      </t>
    </r>
    <r>
      <rPr>
        <sz val="11"/>
        <rFont val="仿宋"/>
        <family val="3"/>
        <charset val="134"/>
      </rPr>
      <t>公路建设</t>
    </r>
  </si>
  <si>
    <r>
      <t xml:space="preserve">      </t>
    </r>
    <r>
      <rPr>
        <sz val="11"/>
        <rFont val="仿宋"/>
        <family val="3"/>
        <charset val="134"/>
      </rPr>
      <t>公路养护</t>
    </r>
  </si>
  <si>
    <r>
      <t xml:space="preserve">      </t>
    </r>
    <r>
      <rPr>
        <sz val="11"/>
        <rFont val="仿宋"/>
        <family val="3"/>
        <charset val="134"/>
      </rPr>
      <t>交通运输信息化建设</t>
    </r>
  </si>
  <si>
    <r>
      <t xml:space="preserve">      </t>
    </r>
    <r>
      <rPr>
        <sz val="11"/>
        <rFont val="仿宋"/>
        <family val="3"/>
        <charset val="134"/>
      </rPr>
      <t>公路和运输安全</t>
    </r>
  </si>
  <si>
    <r>
      <t xml:space="preserve">      </t>
    </r>
    <r>
      <rPr>
        <sz val="11"/>
        <rFont val="仿宋"/>
        <family val="3"/>
        <charset val="134"/>
      </rPr>
      <t>公路还贷专项</t>
    </r>
  </si>
  <si>
    <r>
      <t xml:space="preserve">      </t>
    </r>
    <r>
      <rPr>
        <sz val="11"/>
        <rFont val="仿宋"/>
        <family val="3"/>
        <charset val="134"/>
      </rPr>
      <t>公路运输管理</t>
    </r>
  </si>
  <si>
    <r>
      <t xml:space="preserve">      </t>
    </r>
    <r>
      <rPr>
        <sz val="11"/>
        <rFont val="仿宋"/>
        <family val="3"/>
        <charset val="134"/>
      </rPr>
      <t>公路和运输技术标准化建设</t>
    </r>
  </si>
  <si>
    <r>
      <t xml:space="preserve">      </t>
    </r>
    <r>
      <rPr>
        <sz val="11"/>
        <rFont val="仿宋"/>
        <family val="3"/>
        <charset val="134"/>
      </rPr>
      <t>港口设施</t>
    </r>
  </si>
  <si>
    <r>
      <t xml:space="preserve">      </t>
    </r>
    <r>
      <rPr>
        <sz val="11"/>
        <rFont val="仿宋"/>
        <family val="3"/>
        <charset val="134"/>
      </rPr>
      <t>航道维护</t>
    </r>
  </si>
  <si>
    <r>
      <t xml:space="preserve">      </t>
    </r>
    <r>
      <rPr>
        <sz val="11"/>
        <rFont val="仿宋"/>
        <family val="3"/>
        <charset val="134"/>
      </rPr>
      <t>船舶检验</t>
    </r>
  </si>
  <si>
    <r>
      <t xml:space="preserve">      </t>
    </r>
    <r>
      <rPr>
        <sz val="11"/>
        <rFont val="仿宋"/>
        <family val="3"/>
        <charset val="134"/>
      </rPr>
      <t>救助打捞</t>
    </r>
  </si>
  <si>
    <r>
      <t xml:space="preserve">      </t>
    </r>
    <r>
      <rPr>
        <sz val="11"/>
        <rFont val="仿宋"/>
        <family val="3"/>
        <charset val="134"/>
      </rPr>
      <t>内河运输</t>
    </r>
  </si>
  <si>
    <r>
      <t xml:space="preserve">      </t>
    </r>
    <r>
      <rPr>
        <sz val="11"/>
        <rFont val="仿宋"/>
        <family val="3"/>
        <charset val="134"/>
      </rPr>
      <t>远洋运输</t>
    </r>
  </si>
  <si>
    <r>
      <t xml:space="preserve">      </t>
    </r>
    <r>
      <rPr>
        <sz val="11"/>
        <rFont val="仿宋"/>
        <family val="3"/>
        <charset val="134"/>
      </rPr>
      <t>海事管理</t>
    </r>
  </si>
  <si>
    <r>
      <t xml:space="preserve">      </t>
    </r>
    <r>
      <rPr>
        <sz val="11"/>
        <rFont val="仿宋"/>
        <family val="3"/>
        <charset val="134"/>
      </rPr>
      <t>航标事业发展</t>
    </r>
  </si>
  <si>
    <r>
      <t xml:space="preserve">      </t>
    </r>
    <r>
      <rPr>
        <sz val="11"/>
        <rFont val="仿宋"/>
        <family val="3"/>
        <charset val="134"/>
      </rPr>
      <t>水路运输管理</t>
    </r>
  </si>
  <si>
    <r>
      <t xml:space="preserve">      </t>
    </r>
    <r>
      <rPr>
        <sz val="11"/>
        <rFont val="仿宋"/>
        <family val="3"/>
        <charset val="134"/>
      </rPr>
      <t>口岸建设</t>
    </r>
  </si>
  <si>
    <r>
      <t xml:space="preserve">      </t>
    </r>
    <r>
      <rPr>
        <sz val="11"/>
        <rFont val="仿宋"/>
        <family val="3"/>
        <charset val="134"/>
      </rPr>
      <t>取消政府还贷二级公路收费专项</t>
    </r>
  </si>
  <si>
    <r>
      <t xml:space="preserve">      </t>
    </r>
    <r>
      <rPr>
        <sz val="11"/>
        <rFont val="仿宋"/>
        <family val="3"/>
        <charset val="134"/>
      </rPr>
      <t>其他公路水路运输</t>
    </r>
  </si>
  <si>
    <r>
      <t xml:space="preserve">    </t>
    </r>
    <r>
      <rPr>
        <b/>
        <sz val="11"/>
        <rFont val="仿宋"/>
        <family val="3"/>
        <charset val="134"/>
      </rPr>
      <t>铁路运输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</si>
  <si>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铁路安全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</si>
  <si>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成品油价格改革对交通运输的补贴</t>
    </r>
  </si>
  <si>
    <r>
      <t xml:space="preserve">      </t>
    </r>
    <r>
      <rPr>
        <sz val="11"/>
        <rFont val="仿宋"/>
        <family val="3"/>
        <charset val="134"/>
      </rPr>
      <t>对城市公交的补贴</t>
    </r>
  </si>
  <si>
    <r>
      <t xml:space="preserve">      </t>
    </r>
    <r>
      <rPr>
        <sz val="11"/>
        <rFont val="仿宋"/>
        <family val="3"/>
        <charset val="134"/>
      </rPr>
      <t>对农村道路客运的补贴</t>
    </r>
  </si>
  <si>
    <r>
      <t xml:space="preserve">      </t>
    </r>
    <r>
      <rPr>
        <sz val="11"/>
        <rFont val="仿宋"/>
        <family val="3"/>
        <charset val="134"/>
      </rPr>
      <t>对出租车的补贴</t>
    </r>
  </si>
  <si>
    <r>
      <t xml:space="preserve">      </t>
    </r>
    <r>
      <rPr>
        <sz val="11"/>
        <rFont val="仿宋"/>
        <family val="3"/>
        <charset val="134"/>
      </rPr>
      <t>成品油价格改革补贴其他</t>
    </r>
  </si>
  <si>
    <r>
      <t xml:space="preserve">    </t>
    </r>
    <r>
      <rPr>
        <sz val="11"/>
        <rFont val="仿宋"/>
        <family val="3"/>
        <charset val="134"/>
      </rPr>
      <t>车辆购置税</t>
    </r>
  </si>
  <si>
    <r>
      <t xml:space="preserve">      </t>
    </r>
    <r>
      <rPr>
        <sz val="11"/>
        <rFont val="仿宋"/>
        <family val="3"/>
        <charset val="134"/>
      </rPr>
      <t>车辆购置税用于公路等基础设施建设</t>
    </r>
  </si>
  <si>
    <r>
      <t xml:space="preserve">      </t>
    </r>
    <r>
      <rPr>
        <sz val="11"/>
        <rFont val="仿宋"/>
        <family val="3"/>
        <charset val="134"/>
      </rPr>
      <t>车辆购置税用于农村公路建设</t>
    </r>
  </si>
  <si>
    <r>
      <t xml:space="preserve">      </t>
    </r>
    <r>
      <rPr>
        <sz val="11"/>
        <rFont val="仿宋"/>
        <family val="3"/>
        <charset val="134"/>
      </rPr>
      <t>车辆购置税用于老旧汽车报废更新补贴</t>
    </r>
  </si>
  <si>
    <r>
      <t xml:space="preserve">      </t>
    </r>
    <r>
      <rPr>
        <sz val="11"/>
        <rFont val="仿宋"/>
        <family val="3"/>
        <charset val="134"/>
      </rPr>
      <t>车辆购置税其他</t>
    </r>
  </si>
  <si>
    <r>
      <t xml:space="preserve">    </t>
    </r>
    <r>
      <rPr>
        <b/>
        <sz val="11"/>
        <rFont val="仿宋"/>
        <family val="3"/>
        <charset val="134"/>
      </rPr>
      <t>其他交通运输</t>
    </r>
  </si>
  <si>
    <r>
      <t xml:space="preserve">      </t>
    </r>
    <r>
      <rPr>
        <sz val="11"/>
        <rFont val="仿宋"/>
        <family val="3"/>
        <charset val="134"/>
      </rPr>
      <t>公共交通运营补助</t>
    </r>
  </si>
  <si>
    <r>
      <t xml:space="preserve">      </t>
    </r>
    <r>
      <rPr>
        <sz val="11"/>
        <rFont val="仿宋"/>
        <family val="3"/>
        <charset val="134"/>
      </rPr>
      <t>其他交通运输</t>
    </r>
  </si>
  <si>
    <r>
      <t xml:space="preserve">  </t>
    </r>
    <r>
      <rPr>
        <b/>
        <sz val="11"/>
        <rFont val="仿宋"/>
        <family val="3"/>
        <charset val="134"/>
      </rPr>
      <t>十四、资源勘探工业信息等支出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</si>
  <si>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制造业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</si>
  <si>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其他制造业支出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</si>
  <si>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工业和信息产业监管</t>
    </r>
  </si>
  <si>
    <r>
      <t xml:space="preserve">      </t>
    </r>
    <r>
      <rPr>
        <sz val="11"/>
        <rFont val="仿宋"/>
        <family val="3"/>
        <charset val="134"/>
      </rPr>
      <t>战备应急</t>
    </r>
  </si>
  <si>
    <r>
      <t xml:space="preserve">      </t>
    </r>
    <r>
      <rPr>
        <sz val="11"/>
        <rFont val="仿宋"/>
        <family val="3"/>
        <charset val="134"/>
      </rPr>
      <t>专用通信</t>
    </r>
  </si>
  <si>
    <r>
      <t xml:space="preserve">      </t>
    </r>
    <r>
      <rPr>
        <sz val="11"/>
        <rFont val="仿宋"/>
        <family val="3"/>
        <charset val="134"/>
      </rPr>
      <t>无线电及信息通信监管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</si>
  <si>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工程建设及运行维护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</si>
  <si>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产业发展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</si>
  <si>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事业运行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</si>
  <si>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其他工业和信息产业监管支出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</si>
  <si>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国有资产监管</t>
    </r>
  </si>
  <si>
    <r>
      <t xml:space="preserve">      </t>
    </r>
    <r>
      <rPr>
        <sz val="11"/>
        <rFont val="仿宋"/>
        <family val="3"/>
        <charset val="134"/>
      </rPr>
      <t>国有企业监事会专项</t>
    </r>
  </si>
  <si>
    <r>
      <t xml:space="preserve">      </t>
    </r>
    <r>
      <rPr>
        <sz val="11"/>
        <rFont val="仿宋"/>
        <family val="3"/>
        <charset val="134"/>
      </rPr>
      <t>中央企业专项管理</t>
    </r>
  </si>
  <si>
    <r>
      <t xml:space="preserve">      </t>
    </r>
    <r>
      <rPr>
        <sz val="11"/>
        <rFont val="仿宋"/>
        <family val="3"/>
        <charset val="134"/>
      </rPr>
      <t>其他国有资产监管</t>
    </r>
  </si>
  <si>
    <r>
      <t xml:space="preserve">    </t>
    </r>
    <r>
      <rPr>
        <b/>
        <sz val="11"/>
        <rFont val="仿宋"/>
        <family val="3"/>
        <charset val="134"/>
      </rPr>
      <t>支持中小企业发展和管理</t>
    </r>
  </si>
  <si>
    <r>
      <t xml:space="preserve">      </t>
    </r>
    <r>
      <rPr>
        <sz val="11"/>
        <rFont val="仿宋"/>
        <family val="3"/>
        <charset val="134"/>
      </rPr>
      <t>科技型中小企业技术创新基金</t>
    </r>
  </si>
  <si>
    <r>
      <t xml:space="preserve">      </t>
    </r>
    <r>
      <rPr>
        <sz val="11"/>
        <rFont val="仿宋"/>
        <family val="3"/>
        <charset val="134"/>
      </rPr>
      <t>中小企业发展专项</t>
    </r>
  </si>
  <si>
    <r>
      <t xml:space="preserve">      </t>
    </r>
    <r>
      <rPr>
        <sz val="11"/>
        <rFont val="仿宋"/>
        <family val="3"/>
        <charset val="134"/>
      </rPr>
      <t>其他支持中小企业发展和管理支出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</si>
  <si>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其他资源勘探信息等</t>
    </r>
  </si>
  <si>
    <r>
      <t xml:space="preserve">      </t>
    </r>
    <r>
      <rPr>
        <sz val="11"/>
        <rFont val="仿宋"/>
        <family val="3"/>
        <charset val="134"/>
      </rPr>
      <t>黄金事务</t>
    </r>
  </si>
  <si>
    <r>
      <t xml:space="preserve">      </t>
    </r>
    <r>
      <rPr>
        <sz val="11"/>
        <rFont val="仿宋"/>
        <family val="3"/>
        <charset val="134"/>
      </rPr>
      <t>技术改造</t>
    </r>
  </si>
  <si>
    <r>
      <t xml:space="preserve">      </t>
    </r>
    <r>
      <rPr>
        <sz val="11"/>
        <rFont val="仿宋"/>
        <family val="3"/>
        <charset val="134"/>
      </rPr>
      <t>中药材扶持资金</t>
    </r>
  </si>
  <si>
    <r>
      <t xml:space="preserve">      </t>
    </r>
    <r>
      <rPr>
        <sz val="11"/>
        <rFont val="仿宋"/>
        <family val="3"/>
        <charset val="134"/>
      </rPr>
      <t>重点产业振兴和技术改造项目贷款贴息</t>
    </r>
  </si>
  <si>
    <r>
      <t xml:space="preserve">      </t>
    </r>
    <r>
      <rPr>
        <sz val="11"/>
        <rFont val="仿宋"/>
        <family val="3"/>
        <charset val="134"/>
      </rPr>
      <t>其他资源勘探工业信息等支出</t>
    </r>
    <phoneticPr fontId="3" type="noConversion"/>
  </si>
  <si>
    <r>
      <t xml:space="preserve">  </t>
    </r>
    <r>
      <rPr>
        <b/>
        <sz val="11"/>
        <rFont val="仿宋"/>
        <family val="3"/>
        <charset val="134"/>
      </rPr>
      <t>十五、商业服务业等支出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</si>
  <si>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商业流通事务</t>
    </r>
  </si>
  <si>
    <r>
      <t xml:space="preserve">      </t>
    </r>
    <r>
      <rPr>
        <sz val="11"/>
        <rFont val="仿宋"/>
        <family val="3"/>
        <charset val="134"/>
      </rPr>
      <t>食品流通安全补贴</t>
    </r>
  </si>
  <si>
    <r>
      <t xml:space="preserve">      </t>
    </r>
    <r>
      <rPr>
        <sz val="11"/>
        <rFont val="仿宋"/>
        <family val="3"/>
        <charset val="134"/>
      </rPr>
      <t>市场监测及信息管理</t>
    </r>
  </si>
  <si>
    <r>
      <t xml:space="preserve">      </t>
    </r>
    <r>
      <rPr>
        <sz val="11"/>
        <rFont val="仿宋"/>
        <family val="3"/>
        <charset val="134"/>
      </rPr>
      <t>民贸企业补贴</t>
    </r>
  </si>
  <si>
    <r>
      <t xml:space="preserve">      </t>
    </r>
    <r>
      <rPr>
        <sz val="11"/>
        <rFont val="仿宋"/>
        <family val="3"/>
        <charset val="134"/>
      </rPr>
      <t>民贸民品贷款贴息</t>
    </r>
  </si>
  <si>
    <r>
      <t xml:space="preserve">      </t>
    </r>
    <r>
      <rPr>
        <sz val="11"/>
        <rFont val="仿宋"/>
        <family val="3"/>
        <charset val="134"/>
      </rPr>
      <t>其他商业流通事务支出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</si>
  <si>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涉外发展服务</t>
    </r>
  </si>
  <si>
    <r>
      <t xml:space="preserve">      </t>
    </r>
    <r>
      <rPr>
        <sz val="11"/>
        <rFont val="仿宋"/>
        <family val="3"/>
        <charset val="134"/>
      </rPr>
      <t>外商投资环境建设补助资金</t>
    </r>
  </si>
  <si>
    <r>
      <t xml:space="preserve">      </t>
    </r>
    <r>
      <rPr>
        <sz val="11"/>
        <rFont val="仿宋"/>
        <family val="3"/>
        <charset val="134"/>
      </rPr>
      <t>其他涉外发展服务支出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</si>
  <si>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其他商业服务业等</t>
    </r>
  </si>
  <si>
    <r>
      <t xml:space="preserve">      </t>
    </r>
    <r>
      <rPr>
        <sz val="11"/>
        <rFont val="仿宋"/>
        <family val="3"/>
        <charset val="134"/>
      </rPr>
      <t>服务业基础设施建设</t>
    </r>
  </si>
  <si>
    <r>
      <t xml:space="preserve">      </t>
    </r>
    <r>
      <rPr>
        <sz val="11"/>
        <rFont val="仿宋"/>
        <family val="3"/>
        <charset val="134"/>
      </rPr>
      <t>其他商业服务业等支出</t>
    </r>
    <phoneticPr fontId="3" type="noConversion"/>
  </si>
  <si>
    <r>
      <t xml:space="preserve">  </t>
    </r>
    <r>
      <rPr>
        <b/>
        <sz val="11"/>
        <rFont val="仿宋"/>
        <family val="3"/>
        <charset val="134"/>
      </rPr>
      <t>十六、金融支出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</si>
  <si>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金融部门行政</t>
    </r>
  </si>
  <si>
    <r>
      <t xml:space="preserve">      </t>
    </r>
    <r>
      <rPr>
        <sz val="11"/>
        <rFont val="仿宋"/>
        <family val="3"/>
        <charset val="134"/>
      </rPr>
      <t>安全防卫</t>
    </r>
  </si>
  <si>
    <r>
      <t xml:space="preserve">      </t>
    </r>
    <r>
      <rPr>
        <sz val="11"/>
        <rFont val="仿宋"/>
        <family val="3"/>
        <charset val="134"/>
      </rPr>
      <t>金融部门其他监管支出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</si>
  <si>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其他金融</t>
    </r>
  </si>
  <si>
    <r>
      <t xml:space="preserve">      </t>
    </r>
    <r>
      <rPr>
        <sz val="11"/>
        <rFont val="仿宋"/>
        <family val="3"/>
        <charset val="134"/>
      </rPr>
      <t>其他金融</t>
    </r>
  </si>
  <si>
    <r>
      <t xml:space="preserve">  </t>
    </r>
    <r>
      <rPr>
        <b/>
        <sz val="11"/>
        <rFont val="仿宋"/>
        <family val="3"/>
        <charset val="134"/>
      </rPr>
      <t>十八、自然资源海洋气象等支出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</si>
  <si>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自然资源事务</t>
    </r>
  </si>
  <si>
    <r>
      <t xml:space="preserve">      </t>
    </r>
    <r>
      <rPr>
        <sz val="11"/>
        <rFont val="仿宋"/>
        <family val="3"/>
        <charset val="134"/>
      </rPr>
      <t>自然资源规划及管理</t>
    </r>
  </si>
  <si>
    <r>
      <t xml:space="preserve">      </t>
    </r>
    <r>
      <rPr>
        <sz val="11"/>
        <rFont val="仿宋"/>
        <family val="3"/>
        <charset val="134"/>
      </rPr>
      <t>土地资源调查</t>
    </r>
  </si>
  <si>
    <r>
      <t xml:space="preserve">      </t>
    </r>
    <r>
      <rPr>
        <sz val="11"/>
        <rFont val="仿宋"/>
        <family val="3"/>
        <charset val="134"/>
      </rPr>
      <t>土地资源利用与保护</t>
    </r>
  </si>
  <si>
    <r>
      <t xml:space="preserve">      </t>
    </r>
    <r>
      <rPr>
        <sz val="11"/>
        <rFont val="仿宋"/>
        <family val="3"/>
        <charset val="134"/>
      </rPr>
      <t>自然资源社会公益服务</t>
    </r>
  </si>
  <si>
    <r>
      <t xml:space="preserve">      </t>
    </r>
    <r>
      <rPr>
        <sz val="11"/>
        <rFont val="仿宋"/>
        <family val="3"/>
        <charset val="134"/>
      </rPr>
      <t>自然资源行业业务管理</t>
    </r>
  </si>
  <si>
    <r>
      <t xml:space="preserve">      </t>
    </r>
    <r>
      <rPr>
        <sz val="11"/>
        <rFont val="仿宋"/>
        <family val="3"/>
        <charset val="134"/>
      </rPr>
      <t>自然资源调查与确权登记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</si>
  <si>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国土整治</t>
    </r>
  </si>
  <si>
    <r>
      <t xml:space="preserve">      </t>
    </r>
    <r>
      <rPr>
        <sz val="11"/>
        <rFont val="仿宋"/>
        <family val="3"/>
        <charset val="134"/>
      </rPr>
      <t>土地资源储备</t>
    </r>
  </si>
  <si>
    <r>
      <t xml:space="preserve">      </t>
    </r>
    <r>
      <rPr>
        <sz val="11"/>
        <rFont val="仿宋"/>
        <family val="3"/>
        <charset val="134"/>
      </rPr>
      <t>地质矿产资源与环境调查</t>
    </r>
  </si>
  <si>
    <r>
      <t xml:space="preserve">      </t>
    </r>
    <r>
      <rPr>
        <sz val="11"/>
        <rFont val="仿宋"/>
        <family val="3"/>
        <charset val="134"/>
      </rPr>
      <t>地质矿产资源利用与保护</t>
    </r>
  </si>
  <si>
    <r>
      <t xml:space="preserve">      </t>
    </r>
    <r>
      <rPr>
        <sz val="11"/>
        <rFont val="仿宋"/>
        <family val="3"/>
        <charset val="134"/>
      </rPr>
      <t>地质转产项目财政贴息</t>
    </r>
  </si>
  <si>
    <r>
      <t xml:space="preserve">      </t>
    </r>
    <r>
      <rPr>
        <sz val="11"/>
        <rFont val="仿宋"/>
        <family val="3"/>
        <charset val="134"/>
      </rPr>
      <t>国外风险勘查</t>
    </r>
  </si>
  <si>
    <r>
      <t xml:space="preserve">      </t>
    </r>
    <r>
      <rPr>
        <sz val="11"/>
        <rFont val="仿宋"/>
        <family val="3"/>
        <charset val="134"/>
      </rPr>
      <t>其他自然资源事务</t>
    </r>
  </si>
  <si>
    <r>
      <t xml:space="preserve">    </t>
    </r>
    <r>
      <rPr>
        <sz val="11"/>
        <rFont val="仿宋"/>
        <family val="3"/>
        <charset val="134"/>
      </rPr>
      <t>其他自然资源海洋气象等</t>
    </r>
  </si>
  <si>
    <r>
      <t xml:space="preserve">      </t>
    </r>
    <r>
      <rPr>
        <sz val="11"/>
        <rFont val="仿宋"/>
        <family val="3"/>
        <charset val="134"/>
      </rPr>
      <t>其他自然资源海洋气象等</t>
    </r>
  </si>
  <si>
    <r>
      <t xml:space="preserve">  </t>
    </r>
    <r>
      <rPr>
        <b/>
        <sz val="11"/>
        <rFont val="仿宋"/>
        <family val="3"/>
        <charset val="134"/>
      </rPr>
      <t>十九、住房保障支出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</si>
  <si>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保障性安居工程</t>
    </r>
  </si>
  <si>
    <r>
      <t xml:space="preserve">      </t>
    </r>
    <r>
      <rPr>
        <sz val="11"/>
        <rFont val="仿宋"/>
        <family val="3"/>
        <charset val="134"/>
      </rPr>
      <t>廉租住房</t>
    </r>
  </si>
  <si>
    <r>
      <t xml:space="preserve">      </t>
    </r>
    <r>
      <rPr>
        <sz val="11"/>
        <rFont val="仿宋"/>
        <family val="3"/>
        <charset val="134"/>
      </rPr>
      <t>沉陷区治理</t>
    </r>
  </si>
  <si>
    <r>
      <t xml:space="preserve">      </t>
    </r>
    <r>
      <rPr>
        <sz val="11"/>
        <rFont val="仿宋"/>
        <family val="3"/>
        <charset val="134"/>
      </rPr>
      <t>棚户区改造</t>
    </r>
  </si>
  <si>
    <r>
      <t xml:space="preserve">      </t>
    </r>
    <r>
      <rPr>
        <sz val="11"/>
        <rFont val="仿宋"/>
        <family val="3"/>
        <charset val="134"/>
      </rPr>
      <t>少数民族地区游牧民定居工程</t>
    </r>
  </si>
  <si>
    <r>
      <t xml:space="preserve">      </t>
    </r>
    <r>
      <rPr>
        <sz val="11"/>
        <rFont val="仿宋"/>
        <family val="3"/>
        <charset val="134"/>
      </rPr>
      <t>农村危房改造</t>
    </r>
  </si>
  <si>
    <r>
      <t xml:space="preserve">      </t>
    </r>
    <r>
      <rPr>
        <sz val="11"/>
        <rFont val="仿宋"/>
        <family val="3"/>
        <charset val="134"/>
      </rPr>
      <t>老旧小区改造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</si>
  <si>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保障性住房租金补贴</t>
    </r>
  </si>
  <si>
    <r>
      <t xml:space="preserve">      </t>
    </r>
    <r>
      <rPr>
        <sz val="11"/>
        <rFont val="仿宋"/>
        <family val="3"/>
        <charset val="134"/>
      </rPr>
      <t>其他保障性安居工程</t>
    </r>
  </si>
  <si>
    <r>
      <t xml:space="preserve">    </t>
    </r>
    <r>
      <rPr>
        <b/>
        <sz val="11"/>
        <rFont val="仿宋"/>
        <family val="3"/>
        <charset val="134"/>
      </rPr>
      <t>住房改革</t>
    </r>
  </si>
  <si>
    <r>
      <t xml:space="preserve">      </t>
    </r>
    <r>
      <rPr>
        <sz val="11"/>
        <rFont val="仿宋"/>
        <family val="3"/>
        <charset val="134"/>
      </rPr>
      <t>住房公积金</t>
    </r>
  </si>
  <si>
    <r>
      <t xml:space="preserve">      </t>
    </r>
    <r>
      <rPr>
        <sz val="11"/>
        <rFont val="仿宋"/>
        <family val="3"/>
        <charset val="134"/>
      </rPr>
      <t>提租补贴</t>
    </r>
  </si>
  <si>
    <r>
      <t xml:space="preserve">      </t>
    </r>
    <r>
      <rPr>
        <sz val="11"/>
        <rFont val="仿宋"/>
        <family val="3"/>
        <charset val="134"/>
      </rPr>
      <t>购房补贴</t>
    </r>
  </si>
  <si>
    <r>
      <t xml:space="preserve">    </t>
    </r>
    <r>
      <rPr>
        <sz val="11"/>
        <rFont val="仿宋"/>
        <family val="3"/>
        <charset val="134"/>
      </rPr>
      <t>城乡社区住宅</t>
    </r>
  </si>
  <si>
    <r>
      <t xml:space="preserve">      </t>
    </r>
    <r>
      <rPr>
        <sz val="11"/>
        <rFont val="仿宋"/>
        <family val="3"/>
        <charset val="134"/>
      </rPr>
      <t>公有住房建设和维修改造</t>
    </r>
  </si>
  <si>
    <r>
      <t xml:space="preserve">      </t>
    </r>
    <r>
      <rPr>
        <sz val="11"/>
        <rFont val="仿宋"/>
        <family val="3"/>
        <charset val="134"/>
      </rPr>
      <t>住房公积金管理</t>
    </r>
  </si>
  <si>
    <r>
      <t xml:space="preserve">      </t>
    </r>
    <r>
      <rPr>
        <sz val="11"/>
        <rFont val="仿宋"/>
        <family val="3"/>
        <charset val="134"/>
      </rPr>
      <t>其他城乡社区住宅</t>
    </r>
  </si>
  <si>
    <r>
      <t xml:space="preserve">  </t>
    </r>
    <r>
      <rPr>
        <b/>
        <sz val="11"/>
        <rFont val="仿宋"/>
        <family val="3"/>
        <charset val="134"/>
      </rPr>
      <t>二十、粮油物资储备支出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</si>
  <si>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粮油事务</t>
    </r>
  </si>
  <si>
    <r>
      <t xml:space="preserve">      </t>
    </r>
    <r>
      <rPr>
        <sz val="11"/>
        <rFont val="仿宋"/>
        <family val="3"/>
        <charset val="134"/>
      </rPr>
      <t>粮食财务与审计</t>
    </r>
  </si>
  <si>
    <r>
      <t xml:space="preserve">      </t>
    </r>
    <r>
      <rPr>
        <sz val="11"/>
        <rFont val="仿宋"/>
        <family val="3"/>
        <charset val="134"/>
      </rPr>
      <t>粮食信息统计</t>
    </r>
  </si>
  <si>
    <r>
      <t xml:space="preserve">      </t>
    </r>
    <r>
      <rPr>
        <sz val="11"/>
        <rFont val="仿宋"/>
        <family val="3"/>
        <charset val="134"/>
      </rPr>
      <t>粮食专项业务活动</t>
    </r>
  </si>
  <si>
    <r>
      <t xml:space="preserve">      </t>
    </r>
    <r>
      <rPr>
        <sz val="11"/>
        <rFont val="仿宋"/>
        <family val="3"/>
        <charset val="134"/>
      </rPr>
      <t>国家粮油差价补贴</t>
    </r>
  </si>
  <si>
    <r>
      <t xml:space="preserve">      </t>
    </r>
    <r>
      <rPr>
        <sz val="11"/>
        <rFont val="仿宋"/>
        <family val="3"/>
        <charset val="134"/>
      </rPr>
      <t>粮食财务挂账利息补贴</t>
    </r>
  </si>
  <si>
    <r>
      <t xml:space="preserve">      </t>
    </r>
    <r>
      <rPr>
        <sz val="11"/>
        <rFont val="仿宋"/>
        <family val="3"/>
        <charset val="134"/>
      </rPr>
      <t>粮食财务挂账消化款</t>
    </r>
  </si>
  <si>
    <r>
      <t xml:space="preserve">      </t>
    </r>
    <r>
      <rPr>
        <sz val="11"/>
        <rFont val="仿宋"/>
        <family val="3"/>
        <charset val="134"/>
      </rPr>
      <t>处理陈化粮补贴</t>
    </r>
  </si>
  <si>
    <r>
      <t xml:space="preserve">      </t>
    </r>
    <r>
      <rPr>
        <sz val="11"/>
        <rFont val="仿宋"/>
        <family val="3"/>
        <charset val="134"/>
      </rPr>
      <t>粮食风险基金</t>
    </r>
  </si>
  <si>
    <r>
      <t xml:space="preserve">      </t>
    </r>
    <r>
      <rPr>
        <sz val="11"/>
        <rFont val="仿宋"/>
        <family val="3"/>
        <charset val="134"/>
      </rPr>
      <t>粮油市场调控专项资金</t>
    </r>
  </si>
  <si>
    <r>
      <t xml:space="preserve">      </t>
    </r>
    <r>
      <rPr>
        <sz val="11"/>
        <rFont val="仿宋"/>
        <family val="3"/>
        <charset val="134"/>
      </rPr>
      <t>其他粮油事务支出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</si>
  <si>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粮油储备</t>
    </r>
  </si>
  <si>
    <r>
      <t xml:space="preserve">      </t>
    </r>
    <r>
      <rPr>
        <sz val="11"/>
        <rFont val="仿宋"/>
        <family val="3"/>
        <charset val="134"/>
      </rPr>
      <t>储备粮油补贴</t>
    </r>
  </si>
  <si>
    <r>
      <t xml:space="preserve">      </t>
    </r>
    <r>
      <rPr>
        <sz val="11"/>
        <rFont val="仿宋"/>
        <family val="3"/>
        <charset val="134"/>
      </rPr>
      <t>储备粮油差价补贴</t>
    </r>
  </si>
  <si>
    <r>
      <t xml:space="preserve">      </t>
    </r>
    <r>
      <rPr>
        <sz val="11"/>
        <rFont val="仿宋"/>
        <family val="3"/>
        <charset val="134"/>
      </rPr>
      <t>最低收购价政策</t>
    </r>
  </si>
  <si>
    <r>
      <t xml:space="preserve">      </t>
    </r>
    <r>
      <rPr>
        <sz val="11"/>
        <rFont val="仿宋"/>
        <family val="3"/>
        <charset val="134"/>
      </rPr>
      <t>其他粮油储备支出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</si>
  <si>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重要商品储备</t>
    </r>
  </si>
  <si>
    <r>
      <t xml:space="preserve">      </t>
    </r>
    <r>
      <rPr>
        <sz val="11"/>
        <rFont val="仿宋"/>
        <family val="3"/>
        <charset val="134"/>
      </rPr>
      <t>棉花储备</t>
    </r>
  </si>
  <si>
    <r>
      <t xml:space="preserve">      </t>
    </r>
    <r>
      <rPr>
        <sz val="11"/>
        <rFont val="仿宋"/>
        <family val="3"/>
        <charset val="134"/>
      </rPr>
      <t>食糖储备</t>
    </r>
  </si>
  <si>
    <r>
      <t xml:space="preserve">      </t>
    </r>
    <r>
      <rPr>
        <sz val="11"/>
        <rFont val="仿宋"/>
        <family val="3"/>
        <charset val="134"/>
      </rPr>
      <t>肉类储备</t>
    </r>
  </si>
  <si>
    <r>
      <t xml:space="preserve">      </t>
    </r>
    <r>
      <rPr>
        <sz val="11"/>
        <rFont val="仿宋"/>
        <family val="3"/>
        <charset val="134"/>
      </rPr>
      <t>化肥储备</t>
    </r>
  </si>
  <si>
    <r>
      <t xml:space="preserve">      </t>
    </r>
    <r>
      <rPr>
        <sz val="11"/>
        <rFont val="仿宋"/>
        <family val="3"/>
        <charset val="134"/>
      </rPr>
      <t>农药储备</t>
    </r>
  </si>
  <si>
    <r>
      <t xml:space="preserve">      </t>
    </r>
    <r>
      <rPr>
        <sz val="11"/>
        <rFont val="仿宋"/>
        <family val="3"/>
        <charset val="134"/>
      </rPr>
      <t>边销茶储备</t>
    </r>
  </si>
  <si>
    <r>
      <t xml:space="preserve">      </t>
    </r>
    <r>
      <rPr>
        <sz val="11"/>
        <rFont val="仿宋"/>
        <family val="3"/>
        <charset val="134"/>
      </rPr>
      <t>羊毛储备</t>
    </r>
  </si>
  <si>
    <r>
      <t xml:space="preserve">      </t>
    </r>
    <r>
      <rPr>
        <sz val="11"/>
        <rFont val="仿宋"/>
        <family val="3"/>
        <charset val="134"/>
      </rPr>
      <t>医药储备</t>
    </r>
  </si>
  <si>
    <r>
      <t xml:space="preserve">      </t>
    </r>
    <r>
      <rPr>
        <sz val="11"/>
        <rFont val="仿宋"/>
        <family val="3"/>
        <charset val="134"/>
      </rPr>
      <t>食盐储备</t>
    </r>
  </si>
  <si>
    <r>
      <t xml:space="preserve">      </t>
    </r>
    <r>
      <rPr>
        <sz val="11"/>
        <rFont val="仿宋"/>
        <family val="3"/>
        <charset val="134"/>
      </rPr>
      <t>战略物资储备</t>
    </r>
  </si>
  <si>
    <r>
      <t xml:space="preserve">      </t>
    </r>
    <r>
      <rPr>
        <sz val="11"/>
        <rFont val="仿宋"/>
        <family val="3"/>
        <charset val="134"/>
      </rPr>
      <t>应急物资储备</t>
    </r>
    <phoneticPr fontId="3" type="noConversion"/>
  </si>
  <si>
    <r>
      <t xml:space="preserve">  </t>
    </r>
    <r>
      <rPr>
        <b/>
        <sz val="11"/>
        <rFont val="仿宋"/>
        <family val="3"/>
        <charset val="134"/>
      </rPr>
      <t>二十一、灾害防治及应急管理支出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</si>
  <si>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应急管理事务</t>
    </r>
  </si>
  <si>
    <r>
      <t xml:space="preserve">      </t>
    </r>
    <r>
      <rPr>
        <sz val="11"/>
        <rFont val="仿宋"/>
        <family val="3"/>
        <charset val="134"/>
      </rPr>
      <t>灾害风险防治</t>
    </r>
  </si>
  <si>
    <r>
      <t xml:space="preserve">      </t>
    </r>
    <r>
      <rPr>
        <sz val="11"/>
        <rFont val="仿宋"/>
        <family val="3"/>
        <charset val="134"/>
      </rPr>
      <t>国务院安委会专项</t>
    </r>
  </si>
  <si>
    <r>
      <t xml:space="preserve">      </t>
    </r>
    <r>
      <rPr>
        <sz val="11"/>
        <rFont val="仿宋"/>
        <family val="3"/>
        <charset val="134"/>
      </rPr>
      <t>安全监管</t>
    </r>
  </si>
  <si>
    <r>
      <t xml:space="preserve">      </t>
    </r>
    <r>
      <rPr>
        <sz val="11"/>
        <rFont val="仿宋"/>
        <family val="3"/>
        <charset val="134"/>
      </rPr>
      <t>安全生产基础</t>
    </r>
  </si>
  <si>
    <r>
      <t xml:space="preserve">      </t>
    </r>
    <r>
      <rPr>
        <sz val="11"/>
        <rFont val="仿宋"/>
        <family val="3"/>
        <charset val="134"/>
      </rPr>
      <t>应急救援</t>
    </r>
  </si>
  <si>
    <r>
      <t xml:space="preserve">      </t>
    </r>
    <r>
      <rPr>
        <sz val="11"/>
        <rFont val="仿宋"/>
        <family val="3"/>
        <charset val="134"/>
      </rPr>
      <t>应急管理</t>
    </r>
  </si>
  <si>
    <r>
      <t xml:space="preserve">      </t>
    </r>
    <r>
      <rPr>
        <sz val="11"/>
        <rFont val="仿宋"/>
        <family val="3"/>
        <charset val="134"/>
      </rPr>
      <t>其他应急管理</t>
    </r>
  </si>
  <si>
    <r>
      <t xml:space="preserve">    </t>
    </r>
    <r>
      <rPr>
        <b/>
        <sz val="11"/>
        <rFont val="仿宋"/>
        <family val="3"/>
        <charset val="134"/>
      </rPr>
      <t>消防事务</t>
    </r>
  </si>
  <si>
    <r>
      <t xml:space="preserve">      </t>
    </r>
    <r>
      <rPr>
        <sz val="11"/>
        <rFont val="仿宋"/>
        <family val="3"/>
        <charset val="134"/>
      </rPr>
      <t>消防应急救援</t>
    </r>
  </si>
  <si>
    <r>
      <t xml:space="preserve">      </t>
    </r>
    <r>
      <rPr>
        <sz val="11"/>
        <rFont val="仿宋"/>
        <family val="3"/>
        <charset val="134"/>
      </rPr>
      <t>其他消防事务</t>
    </r>
  </si>
  <si>
    <r>
      <t xml:space="preserve">    </t>
    </r>
    <r>
      <rPr>
        <sz val="11"/>
        <rFont val="仿宋"/>
        <family val="3"/>
        <charset val="134"/>
      </rPr>
      <t>森林消防事务</t>
    </r>
  </si>
  <si>
    <r>
      <t xml:space="preserve">      </t>
    </r>
    <r>
      <rPr>
        <sz val="11"/>
        <rFont val="仿宋"/>
        <family val="3"/>
        <charset val="134"/>
      </rPr>
      <t>森林消防应急救援</t>
    </r>
  </si>
  <si>
    <r>
      <t xml:space="preserve">      </t>
    </r>
    <r>
      <rPr>
        <sz val="11"/>
        <rFont val="仿宋"/>
        <family val="3"/>
        <charset val="134"/>
      </rPr>
      <t>其他森林消防事务</t>
    </r>
  </si>
  <si>
    <r>
      <t xml:space="preserve">    </t>
    </r>
    <r>
      <rPr>
        <sz val="11"/>
        <rFont val="仿宋"/>
        <family val="3"/>
        <charset val="134"/>
      </rPr>
      <t>煤矿安全</t>
    </r>
  </si>
  <si>
    <r>
      <t xml:space="preserve">      </t>
    </r>
    <r>
      <rPr>
        <sz val="11"/>
        <rFont val="仿宋"/>
        <family val="3"/>
        <charset val="134"/>
      </rPr>
      <t>煤矿安全监察事务</t>
    </r>
  </si>
  <si>
    <r>
      <t xml:space="preserve">      </t>
    </r>
    <r>
      <rPr>
        <sz val="11"/>
        <rFont val="仿宋"/>
        <family val="3"/>
        <charset val="134"/>
      </rPr>
      <t>煤矿应急救援事务</t>
    </r>
  </si>
  <si>
    <r>
      <t xml:space="preserve">      </t>
    </r>
    <r>
      <rPr>
        <sz val="11"/>
        <rFont val="仿宋"/>
        <family val="3"/>
        <charset val="134"/>
      </rPr>
      <t>其他煤矿安全</t>
    </r>
  </si>
  <si>
    <r>
      <t xml:space="preserve">    </t>
    </r>
    <r>
      <rPr>
        <sz val="11"/>
        <rFont val="仿宋"/>
        <family val="3"/>
        <charset val="134"/>
      </rPr>
      <t>地震事务</t>
    </r>
  </si>
  <si>
    <r>
      <t xml:space="preserve">      </t>
    </r>
    <r>
      <rPr>
        <sz val="11"/>
        <rFont val="仿宋"/>
        <family val="3"/>
        <charset val="134"/>
      </rPr>
      <t>地震监测</t>
    </r>
  </si>
  <si>
    <r>
      <t xml:space="preserve">      </t>
    </r>
    <r>
      <rPr>
        <sz val="11"/>
        <rFont val="仿宋"/>
        <family val="3"/>
        <charset val="134"/>
      </rPr>
      <t>地震预测预报</t>
    </r>
  </si>
  <si>
    <r>
      <t xml:space="preserve">      </t>
    </r>
    <r>
      <rPr>
        <sz val="11"/>
        <rFont val="仿宋"/>
        <family val="3"/>
        <charset val="134"/>
      </rPr>
      <t>地震灾害预防</t>
    </r>
  </si>
  <si>
    <r>
      <t xml:space="preserve">      </t>
    </r>
    <r>
      <rPr>
        <sz val="11"/>
        <rFont val="仿宋"/>
        <family val="3"/>
        <charset val="134"/>
      </rPr>
      <t>地震应急救援</t>
    </r>
  </si>
  <si>
    <r>
      <t xml:space="preserve">      </t>
    </r>
    <r>
      <rPr>
        <sz val="11"/>
        <rFont val="仿宋"/>
        <family val="3"/>
        <charset val="134"/>
      </rPr>
      <t>地震环境探察</t>
    </r>
  </si>
  <si>
    <r>
      <t xml:space="preserve">      </t>
    </r>
    <r>
      <rPr>
        <sz val="11"/>
        <rFont val="仿宋"/>
        <family val="3"/>
        <charset val="134"/>
      </rPr>
      <t>防震减灾信息管理</t>
    </r>
  </si>
  <si>
    <r>
      <t xml:space="preserve">      </t>
    </r>
    <r>
      <rPr>
        <sz val="11"/>
        <rFont val="仿宋"/>
        <family val="3"/>
        <charset val="134"/>
      </rPr>
      <t>防震减灾基础管理</t>
    </r>
  </si>
  <si>
    <r>
      <t xml:space="preserve">      </t>
    </r>
    <r>
      <rPr>
        <sz val="11"/>
        <rFont val="仿宋"/>
        <family val="3"/>
        <charset val="134"/>
      </rPr>
      <t>其他地震事务</t>
    </r>
  </si>
  <si>
    <r>
      <t xml:space="preserve">    </t>
    </r>
    <r>
      <rPr>
        <b/>
        <sz val="11"/>
        <rFont val="仿宋"/>
        <family val="3"/>
        <charset val="134"/>
      </rPr>
      <t>自然灾害防治</t>
    </r>
  </si>
  <si>
    <r>
      <t xml:space="preserve">      </t>
    </r>
    <r>
      <rPr>
        <sz val="11"/>
        <rFont val="仿宋"/>
        <family val="3"/>
        <charset val="134"/>
      </rPr>
      <t>地质灾害防治</t>
    </r>
  </si>
  <si>
    <r>
      <t xml:space="preserve">      </t>
    </r>
    <r>
      <rPr>
        <sz val="11"/>
        <rFont val="仿宋"/>
        <family val="3"/>
        <charset val="134"/>
      </rPr>
      <t>森林草原防灾减灾</t>
    </r>
  </si>
  <si>
    <r>
      <t xml:space="preserve">      </t>
    </r>
    <r>
      <rPr>
        <sz val="11"/>
        <rFont val="仿宋"/>
        <family val="3"/>
        <charset val="134"/>
      </rPr>
      <t>其他自然灾害防治</t>
    </r>
  </si>
  <si>
    <r>
      <t xml:space="preserve">    </t>
    </r>
    <r>
      <rPr>
        <b/>
        <sz val="11"/>
        <rFont val="仿宋"/>
        <family val="3"/>
        <charset val="134"/>
      </rPr>
      <t>自然灾害救灾及恢复重建</t>
    </r>
  </si>
  <si>
    <r>
      <t xml:space="preserve">      </t>
    </r>
    <r>
      <rPr>
        <sz val="11"/>
        <rFont val="仿宋"/>
        <family val="3"/>
        <charset val="134"/>
      </rPr>
      <t>中央自然灾害生活补助</t>
    </r>
  </si>
  <si>
    <r>
      <t xml:space="preserve">      </t>
    </r>
    <r>
      <rPr>
        <sz val="11"/>
        <rFont val="仿宋"/>
        <family val="3"/>
        <charset val="134"/>
      </rPr>
      <t>地方自然灾害生活补助</t>
    </r>
  </si>
  <si>
    <r>
      <t xml:space="preserve">      </t>
    </r>
    <r>
      <rPr>
        <sz val="11"/>
        <rFont val="仿宋"/>
        <family val="3"/>
        <charset val="134"/>
      </rPr>
      <t>自然灾害救灾补助</t>
    </r>
  </si>
  <si>
    <r>
      <t xml:space="preserve">      </t>
    </r>
    <r>
      <rPr>
        <sz val="11"/>
        <rFont val="仿宋"/>
        <family val="3"/>
        <charset val="134"/>
      </rPr>
      <t>自然灾害灾后重建补助</t>
    </r>
  </si>
  <si>
    <r>
      <t xml:space="preserve">      </t>
    </r>
    <r>
      <rPr>
        <sz val="11"/>
        <rFont val="仿宋"/>
        <family val="3"/>
        <charset val="134"/>
      </rPr>
      <t>其他自然灾害生活救助</t>
    </r>
  </si>
  <si>
    <r>
      <t xml:space="preserve">    </t>
    </r>
    <r>
      <rPr>
        <sz val="11"/>
        <rFont val="仿宋"/>
        <family val="3"/>
        <charset val="134"/>
      </rPr>
      <t>其他灾害防治及应急管理</t>
    </r>
  </si>
  <si>
    <r>
      <t xml:space="preserve">      </t>
    </r>
    <r>
      <rPr>
        <sz val="11"/>
        <rFont val="仿宋"/>
        <family val="3"/>
        <charset val="134"/>
      </rPr>
      <t>其他灾害防治及应急管理</t>
    </r>
    <phoneticPr fontId="3" type="noConversion"/>
  </si>
  <si>
    <r>
      <rPr>
        <b/>
        <sz val="11"/>
        <rFont val="仿宋"/>
        <family val="3"/>
        <charset val="134"/>
      </rPr>
      <t>二十二、预备费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</si>
  <si>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中央政府国内债务付息</t>
    </r>
  </si>
  <si>
    <r>
      <t xml:space="preserve">    </t>
    </r>
    <r>
      <rPr>
        <sz val="11"/>
        <rFont val="仿宋"/>
        <family val="3"/>
        <charset val="134"/>
      </rPr>
      <t>中央政府国外债务付息</t>
    </r>
  </si>
  <si>
    <r>
      <t xml:space="preserve">      </t>
    </r>
    <r>
      <rPr>
        <sz val="11"/>
        <rFont val="仿宋"/>
        <family val="3"/>
        <charset val="134"/>
      </rPr>
      <t>地方政府一般债券付息</t>
    </r>
  </si>
  <si>
    <r>
      <t xml:space="preserve">      </t>
    </r>
    <r>
      <rPr>
        <sz val="11"/>
        <rFont val="仿宋"/>
        <family val="3"/>
        <charset val="134"/>
      </rPr>
      <t>地方政府向外国政府借款付息</t>
    </r>
  </si>
  <si>
    <r>
      <t xml:space="preserve">      </t>
    </r>
    <r>
      <rPr>
        <sz val="11"/>
        <rFont val="仿宋"/>
        <family val="3"/>
        <charset val="134"/>
      </rPr>
      <t>地方政府向国际组织借款付息</t>
    </r>
  </si>
  <si>
    <r>
      <t xml:space="preserve">    </t>
    </r>
    <r>
      <rPr>
        <sz val="11"/>
        <rFont val="仿宋"/>
        <family val="3"/>
        <charset val="134"/>
      </rPr>
      <t>中央政府国内债务发行费用</t>
    </r>
  </si>
  <si>
    <r>
      <t xml:space="preserve">    </t>
    </r>
    <r>
      <rPr>
        <sz val="11"/>
        <rFont val="仿宋"/>
        <family val="3"/>
        <charset val="134"/>
      </rPr>
      <t>中央政府国外债务发行费用</t>
    </r>
  </si>
  <si>
    <r>
      <t xml:space="preserve">    </t>
    </r>
    <r>
      <rPr>
        <sz val="11"/>
        <rFont val="仿宋"/>
        <family val="3"/>
        <charset val="134"/>
      </rPr>
      <t>地方政府一般债务发行费用</t>
    </r>
  </si>
  <si>
    <r>
      <t xml:space="preserve">    </t>
    </r>
    <r>
      <rPr>
        <sz val="11"/>
        <rFont val="仿宋"/>
        <family val="3"/>
        <charset val="134"/>
      </rPr>
      <t>年初预留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</si>
  <si>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其他支出</t>
    </r>
    <phoneticPr fontId="3" type="noConversion"/>
  </si>
  <si>
    <r>
      <t xml:space="preserve">    </t>
    </r>
    <r>
      <rPr>
        <b/>
        <sz val="11"/>
        <rFont val="仿宋"/>
        <family val="3"/>
        <charset val="134"/>
      </rPr>
      <t>政府办公厅</t>
    </r>
    <r>
      <rPr>
        <b/>
        <sz val="11"/>
        <rFont val="Times New Roman"/>
        <family val="1"/>
      </rPr>
      <t>(</t>
    </r>
    <r>
      <rPr>
        <b/>
        <sz val="11"/>
        <rFont val="仿宋"/>
        <family val="3"/>
        <charset val="134"/>
      </rPr>
      <t>室</t>
    </r>
    <r>
      <rPr>
        <b/>
        <sz val="11"/>
        <rFont val="Times New Roman"/>
        <family val="1"/>
      </rPr>
      <t>)</t>
    </r>
    <r>
      <rPr>
        <b/>
        <sz val="11"/>
        <rFont val="仿宋"/>
        <family val="3"/>
        <charset val="134"/>
      </rPr>
      <t>及相关机构事务</t>
    </r>
  </si>
  <si>
    <r>
      <t xml:space="preserve">      </t>
    </r>
    <r>
      <rPr>
        <sz val="11"/>
        <rFont val="仿宋"/>
        <family val="3"/>
        <charset val="134"/>
      </rPr>
      <t>其他政府办公厅</t>
    </r>
    <r>
      <rPr>
        <sz val="11"/>
        <rFont val="Times New Roman"/>
        <family val="1"/>
      </rPr>
      <t>(</t>
    </r>
    <r>
      <rPr>
        <sz val="11"/>
        <rFont val="仿宋"/>
        <family val="3"/>
        <charset val="134"/>
      </rPr>
      <t>室</t>
    </r>
    <r>
      <rPr>
        <sz val="11"/>
        <rFont val="Times New Roman"/>
        <family val="1"/>
      </rPr>
      <t>)</t>
    </r>
    <r>
      <rPr>
        <sz val="11"/>
        <rFont val="仿宋"/>
        <family val="3"/>
        <charset val="134"/>
      </rPr>
      <t>及相关机构事务</t>
    </r>
  </si>
  <si>
    <r>
      <t xml:space="preserve">      “</t>
    </r>
    <r>
      <rPr>
        <sz val="11"/>
        <rFont val="仿宋"/>
        <family val="3"/>
        <charset val="134"/>
      </rPr>
      <t>两房</t>
    </r>
    <r>
      <rPr>
        <sz val="11"/>
        <rFont val="Times New Roman"/>
        <family val="1"/>
      </rPr>
      <t>”</t>
    </r>
    <r>
      <rPr>
        <sz val="11"/>
        <rFont val="仿宋"/>
        <family val="3"/>
        <charset val="134"/>
      </rPr>
      <t>建设</t>
    </r>
  </si>
  <si>
    <r>
      <t xml:space="preserve">      “</t>
    </r>
    <r>
      <rPr>
        <sz val="11"/>
        <rFont val="仿宋"/>
        <family val="3"/>
        <charset val="134"/>
      </rPr>
      <t>两庭</t>
    </r>
    <r>
      <rPr>
        <sz val="11"/>
        <rFont val="Times New Roman"/>
        <family val="1"/>
      </rPr>
      <t>”</t>
    </r>
    <r>
      <rPr>
        <sz val="11"/>
        <rFont val="仿宋"/>
        <family val="3"/>
        <charset val="134"/>
      </rPr>
      <t>建设</t>
    </r>
  </si>
  <si>
    <r>
      <t xml:space="preserve">      </t>
    </r>
    <r>
      <rPr>
        <sz val="11"/>
        <rFont val="仿宋"/>
        <family val="3"/>
        <charset val="134"/>
      </rPr>
      <t>中医（民族</t>
    </r>
    <r>
      <rPr>
        <sz val="11"/>
        <rFont val="Times New Roman"/>
        <family val="1"/>
      </rPr>
      <t>)</t>
    </r>
    <r>
      <rPr>
        <sz val="11"/>
        <rFont val="仿宋"/>
        <family val="3"/>
        <charset val="134"/>
      </rPr>
      <t>医院</t>
    </r>
  </si>
  <si>
    <r>
      <t xml:space="preserve">      </t>
    </r>
    <r>
      <rPr>
        <sz val="11"/>
        <rFont val="仿宋"/>
        <family val="3"/>
        <charset val="134"/>
      </rPr>
      <t>中医（民族医</t>
    </r>
    <r>
      <rPr>
        <sz val="11"/>
        <rFont val="Times New Roman"/>
        <family val="1"/>
      </rPr>
      <t>)</t>
    </r>
    <r>
      <rPr>
        <sz val="11"/>
        <rFont val="仿宋"/>
        <family val="3"/>
        <charset val="134"/>
      </rPr>
      <t>药专项</t>
    </r>
  </si>
  <si>
    <r>
      <t xml:space="preserve">      </t>
    </r>
    <r>
      <rPr>
        <sz val="11"/>
        <rFont val="仿宋"/>
        <family val="3"/>
        <charset val="134"/>
      </rPr>
      <t>天然林保护工程建设</t>
    </r>
    <r>
      <rPr>
        <sz val="11"/>
        <rFont val="Times New Roman"/>
        <family val="1"/>
      </rPr>
      <t xml:space="preserve"> </t>
    </r>
  </si>
  <si>
    <r>
      <t xml:space="preserve">      “</t>
    </r>
    <r>
      <rPr>
        <sz val="11"/>
        <rFont val="仿宋"/>
        <family val="3"/>
        <charset val="134"/>
      </rPr>
      <t>三西</t>
    </r>
    <r>
      <rPr>
        <sz val="11"/>
        <rFont val="Times New Roman"/>
        <family val="1"/>
      </rPr>
      <t>”</t>
    </r>
    <r>
      <rPr>
        <sz val="11"/>
        <rFont val="仿宋"/>
        <family val="3"/>
        <charset val="134"/>
      </rPr>
      <t>农业建设专项补助</t>
    </r>
  </si>
  <si>
    <r>
      <t xml:space="preserve"> </t>
    </r>
    <r>
      <rPr>
        <b/>
        <sz val="11"/>
        <rFont val="仿宋"/>
        <family val="3"/>
        <charset val="134"/>
      </rPr>
      <t>十三、</t>
    </r>
    <r>
      <rPr>
        <b/>
        <sz val="11"/>
        <rFont val="Times New Roman"/>
        <family val="1"/>
      </rPr>
      <t xml:space="preserve"> </t>
    </r>
    <r>
      <rPr>
        <b/>
        <sz val="11"/>
        <rFont val="仿宋"/>
        <family val="3"/>
        <charset val="134"/>
      </rPr>
      <t>交通运输支出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</si>
  <si>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地质勘查基金（周转金</t>
    </r>
    <r>
      <rPr>
        <sz val="11"/>
        <rFont val="Times New Roman"/>
        <family val="1"/>
      </rPr>
      <t>)</t>
    </r>
  </si>
  <si>
    <r>
      <t xml:space="preserve">      </t>
    </r>
    <r>
      <rPr>
        <sz val="11"/>
        <rFont val="仿宋"/>
        <family val="3"/>
        <charset val="134"/>
      </rPr>
      <t>储备粮（油</t>
    </r>
    <r>
      <rPr>
        <sz val="11"/>
        <rFont val="Times New Roman"/>
        <family val="1"/>
      </rPr>
      <t>)</t>
    </r>
    <r>
      <rPr>
        <sz val="11"/>
        <rFont val="仿宋"/>
        <family val="3"/>
        <charset val="134"/>
      </rPr>
      <t>库建设</t>
    </r>
  </si>
  <si>
    <r>
      <t xml:space="preserve">      </t>
    </r>
    <r>
      <rPr>
        <sz val="11"/>
        <rFont val="仿宋"/>
        <family val="3"/>
        <charset val="134"/>
      </rPr>
      <t>地震事业机构</t>
    </r>
    <r>
      <rPr>
        <sz val="11"/>
        <rFont val="Times New Roman"/>
        <family val="1"/>
      </rPr>
      <t xml:space="preserve"> </t>
    </r>
  </si>
  <si>
    <r>
      <rPr>
        <b/>
        <sz val="11"/>
        <rFont val="仿宋"/>
        <family val="3"/>
        <charset val="134"/>
      </rPr>
      <t>二十三、</t>
    </r>
    <r>
      <rPr>
        <b/>
        <sz val="11"/>
        <rFont val="Times New Roman"/>
        <family val="1"/>
      </rPr>
      <t xml:space="preserve"> </t>
    </r>
    <r>
      <rPr>
        <b/>
        <sz val="11"/>
        <rFont val="仿宋"/>
        <family val="3"/>
        <charset val="134"/>
      </rPr>
      <t>债务还本付息支出</t>
    </r>
    <phoneticPr fontId="3" type="noConversion"/>
  </si>
  <si>
    <r>
      <rPr>
        <b/>
        <sz val="11"/>
        <rFont val="仿宋"/>
        <family val="3"/>
        <charset val="134"/>
      </rPr>
      <t>二十四、</t>
    </r>
    <r>
      <rPr>
        <b/>
        <sz val="11"/>
        <rFont val="Times New Roman"/>
        <family val="1"/>
      </rPr>
      <t xml:space="preserve"> </t>
    </r>
    <r>
      <rPr>
        <b/>
        <sz val="11"/>
        <rFont val="仿宋"/>
        <family val="3"/>
        <charset val="134"/>
      </rPr>
      <t>债务发行费用支出</t>
    </r>
    <phoneticPr fontId="3" type="noConversion"/>
  </si>
  <si>
    <r>
      <rPr>
        <b/>
        <sz val="12"/>
        <rFont val="仿宋"/>
        <family val="3"/>
        <charset val="134"/>
      </rPr>
      <t>二十五、</t>
    </r>
    <r>
      <rPr>
        <b/>
        <sz val="12"/>
        <rFont val="Times New Roman"/>
        <family val="1"/>
      </rPr>
      <t xml:space="preserve"> </t>
    </r>
    <r>
      <rPr>
        <b/>
        <sz val="12"/>
        <rFont val="仿宋"/>
        <family val="3"/>
        <charset val="134"/>
      </rPr>
      <t>其他</t>
    </r>
    <phoneticPr fontId="3" type="noConversion"/>
  </si>
  <si>
    <r>
      <rPr>
        <sz val="12"/>
        <rFont val="黑体"/>
        <family val="3"/>
        <charset val="134"/>
      </rPr>
      <t>项</t>
    </r>
    <r>
      <rPr>
        <sz val="12"/>
        <rFont val="Times New Roman"/>
        <family val="1"/>
      </rPr>
      <t xml:space="preserve">                              </t>
    </r>
    <r>
      <rPr>
        <sz val="12"/>
        <rFont val="黑体"/>
        <family val="3"/>
        <charset val="134"/>
      </rPr>
      <t>目</t>
    </r>
    <phoneticPr fontId="3" type="noConversion"/>
  </si>
  <si>
    <r>
      <rPr>
        <b/>
        <sz val="12"/>
        <rFont val="楷体"/>
        <family val="3"/>
        <charset val="134"/>
      </rPr>
      <t>合</t>
    </r>
    <r>
      <rPr>
        <b/>
        <sz val="12"/>
        <rFont val="Times New Roman"/>
        <family val="1"/>
      </rPr>
      <t xml:space="preserve">        </t>
    </r>
    <r>
      <rPr>
        <b/>
        <sz val="12"/>
        <rFont val="楷体"/>
        <family val="3"/>
        <charset val="134"/>
      </rPr>
      <t>计</t>
    </r>
    <phoneticPr fontId="3" type="noConversion"/>
  </si>
  <si>
    <t>项                 目</t>
    <phoneticPr fontId="3" type="noConversion"/>
  </si>
  <si>
    <t>合      计</t>
    <phoneticPr fontId="3" type="noConversion"/>
  </si>
  <si>
    <t>项              目</t>
    <phoneticPr fontId="3" type="noConversion"/>
  </si>
  <si>
    <r>
      <rPr>
        <b/>
        <sz val="12"/>
        <rFont val="仿宋"/>
        <family val="3"/>
        <charset val="134"/>
      </rP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仿宋"/>
        <family val="3"/>
        <charset val="134"/>
      </rPr>
      <t>计</t>
    </r>
    <phoneticPr fontId="3" type="noConversion"/>
  </si>
  <si>
    <t>单位：万元</t>
    <phoneticPr fontId="11" type="noConversion"/>
  </si>
  <si>
    <t>项             目</t>
    <phoneticPr fontId="3" type="noConversion"/>
  </si>
  <si>
    <t>合       计</t>
    <phoneticPr fontId="3" type="noConversion"/>
  </si>
  <si>
    <t>项               目</t>
    <phoneticPr fontId="3" type="noConversion"/>
  </si>
  <si>
    <r>
      <rPr>
        <b/>
        <sz val="12"/>
        <rFont val="仿宋"/>
        <family val="3"/>
        <charset val="134"/>
      </rPr>
      <t>合</t>
    </r>
    <r>
      <rPr>
        <b/>
        <sz val="12"/>
        <rFont val="Times New Roman"/>
        <family val="1"/>
      </rPr>
      <t xml:space="preserve">          </t>
    </r>
    <r>
      <rPr>
        <b/>
        <sz val="12"/>
        <rFont val="仿宋"/>
        <family val="3"/>
        <charset val="134"/>
      </rPr>
      <t>计</t>
    </r>
    <phoneticPr fontId="3" type="noConversion"/>
  </si>
  <si>
    <t>附表3—1</t>
    <phoneticPr fontId="3" type="noConversion"/>
  </si>
  <si>
    <t>附表4</t>
    <phoneticPr fontId="3" type="noConversion"/>
  </si>
  <si>
    <t>附表5</t>
    <phoneticPr fontId="3" type="noConversion"/>
  </si>
  <si>
    <t>目          录</t>
    <phoneticPr fontId="11" type="noConversion"/>
  </si>
  <si>
    <r>
      <rPr>
        <sz val="12"/>
        <rFont val="仿宋"/>
        <family val="3"/>
        <charset val="134"/>
      </rPr>
      <t>附表</t>
    </r>
    <r>
      <rPr>
        <sz val="12"/>
        <rFont val="Times New Roman"/>
        <family val="1"/>
      </rPr>
      <t>2—1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年地方一般公共预算收入调整明细表</t>
    </r>
    <phoneticPr fontId="11" type="noConversion"/>
  </si>
  <si>
    <r>
      <rPr>
        <sz val="12"/>
        <rFont val="仿宋"/>
        <family val="3"/>
        <charset val="134"/>
      </rPr>
      <t>附表</t>
    </r>
    <r>
      <rPr>
        <sz val="12"/>
        <rFont val="Times New Roman"/>
        <family val="1"/>
      </rPr>
      <t>2—2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年一般转移支付收入调整明细表</t>
    </r>
    <phoneticPr fontId="11" type="noConversion"/>
  </si>
  <si>
    <r>
      <rPr>
        <sz val="12"/>
        <rFont val="仿宋"/>
        <family val="3"/>
        <charset val="134"/>
      </rPr>
      <t>附表</t>
    </r>
    <r>
      <rPr>
        <sz val="12"/>
        <rFont val="Times New Roman"/>
        <family val="1"/>
      </rPr>
      <t>3—1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年区本级一般公共预算支出调整明细表</t>
    </r>
    <phoneticPr fontId="11" type="noConversion"/>
  </si>
  <si>
    <t>附表2—3</t>
    <phoneticPr fontId="11" type="noConversion"/>
  </si>
  <si>
    <t>2021年专项转移支付收入增减变动情况表</t>
    <phoneticPr fontId="11" type="noConversion"/>
  </si>
  <si>
    <r>
      <rPr>
        <sz val="12"/>
        <rFont val="仿宋"/>
        <family val="3"/>
        <charset val="134"/>
      </rPr>
      <t>单位：万元</t>
    </r>
  </si>
  <si>
    <t>项            目</t>
  </si>
  <si>
    <t>年初预算</t>
  </si>
  <si>
    <t>小计</t>
  </si>
  <si>
    <t>省</t>
  </si>
  <si>
    <t>市</t>
  </si>
  <si>
    <t>合    计</t>
  </si>
  <si>
    <r>
      <t xml:space="preserve">   </t>
    </r>
    <r>
      <rPr>
        <sz val="12"/>
        <rFont val="仿宋"/>
        <family val="3"/>
        <charset val="134"/>
      </rPr>
      <t>一般公共服务</t>
    </r>
  </si>
  <si>
    <t xml:space="preserve">  国防支出</t>
  </si>
  <si>
    <r>
      <t xml:space="preserve">   </t>
    </r>
    <r>
      <rPr>
        <sz val="12"/>
        <rFont val="仿宋"/>
        <family val="3"/>
        <charset val="134"/>
      </rPr>
      <t>公共安全</t>
    </r>
  </si>
  <si>
    <r>
      <t xml:space="preserve">   </t>
    </r>
    <r>
      <rPr>
        <sz val="12"/>
        <rFont val="仿宋"/>
        <family val="3"/>
        <charset val="134"/>
      </rPr>
      <t>教育</t>
    </r>
  </si>
  <si>
    <r>
      <t xml:space="preserve">   </t>
    </r>
    <r>
      <rPr>
        <sz val="12"/>
        <rFont val="仿宋"/>
        <family val="3"/>
        <charset val="134"/>
      </rPr>
      <t>科学技术</t>
    </r>
  </si>
  <si>
    <r>
      <t xml:space="preserve">   </t>
    </r>
    <r>
      <rPr>
        <sz val="12"/>
        <rFont val="仿宋"/>
        <family val="3"/>
        <charset val="134"/>
      </rPr>
      <t>文化旅游体育与传媒</t>
    </r>
  </si>
  <si>
    <r>
      <t xml:space="preserve">   </t>
    </r>
    <r>
      <rPr>
        <sz val="12"/>
        <rFont val="仿宋"/>
        <family val="3"/>
        <charset val="134"/>
      </rPr>
      <t>社会保障和就业</t>
    </r>
  </si>
  <si>
    <r>
      <t xml:space="preserve">   </t>
    </r>
    <r>
      <rPr>
        <sz val="12"/>
        <rFont val="仿宋"/>
        <family val="3"/>
        <charset val="134"/>
      </rPr>
      <t>卫生健康</t>
    </r>
  </si>
  <si>
    <r>
      <t xml:space="preserve">   </t>
    </r>
    <r>
      <rPr>
        <sz val="12"/>
        <rFont val="仿宋"/>
        <family val="3"/>
        <charset val="134"/>
      </rPr>
      <t>节能环保</t>
    </r>
  </si>
  <si>
    <r>
      <t xml:space="preserve">   </t>
    </r>
    <r>
      <rPr>
        <sz val="12"/>
        <rFont val="仿宋"/>
        <family val="3"/>
        <charset val="134"/>
      </rPr>
      <t>城乡社区</t>
    </r>
  </si>
  <si>
    <r>
      <t xml:space="preserve">   </t>
    </r>
    <r>
      <rPr>
        <sz val="12"/>
        <rFont val="仿宋"/>
        <family val="3"/>
        <charset val="134"/>
      </rPr>
      <t>农林水</t>
    </r>
  </si>
  <si>
    <r>
      <t xml:space="preserve">   </t>
    </r>
    <r>
      <rPr>
        <sz val="12"/>
        <rFont val="仿宋"/>
        <family val="3"/>
        <charset val="134"/>
      </rPr>
      <t>交通运输</t>
    </r>
  </si>
  <si>
    <r>
      <t xml:space="preserve">   </t>
    </r>
    <r>
      <rPr>
        <sz val="12"/>
        <rFont val="仿宋"/>
        <family val="3"/>
        <charset val="134"/>
      </rPr>
      <t>资源勘探信息等</t>
    </r>
  </si>
  <si>
    <r>
      <t xml:space="preserve">   </t>
    </r>
    <r>
      <rPr>
        <sz val="12"/>
        <rFont val="仿宋"/>
        <family val="3"/>
        <charset val="134"/>
      </rPr>
      <t>商业服务业等</t>
    </r>
  </si>
  <si>
    <r>
      <t xml:space="preserve">   </t>
    </r>
    <r>
      <rPr>
        <sz val="12"/>
        <rFont val="仿宋"/>
        <family val="3"/>
        <charset val="134"/>
      </rPr>
      <t>金融</t>
    </r>
  </si>
  <si>
    <r>
      <t xml:space="preserve">   </t>
    </r>
    <r>
      <rPr>
        <sz val="12"/>
        <rFont val="仿宋"/>
        <family val="3"/>
        <charset val="134"/>
      </rPr>
      <t>自然资源海洋气象等</t>
    </r>
  </si>
  <si>
    <r>
      <t xml:space="preserve">   </t>
    </r>
    <r>
      <rPr>
        <sz val="12"/>
        <rFont val="仿宋"/>
        <family val="3"/>
        <charset val="134"/>
      </rPr>
      <t>住房保障</t>
    </r>
  </si>
  <si>
    <r>
      <t xml:space="preserve">   </t>
    </r>
    <r>
      <rPr>
        <sz val="12"/>
        <rFont val="仿宋"/>
        <family val="3"/>
        <charset val="134"/>
      </rPr>
      <t>粮油物资储备</t>
    </r>
  </si>
  <si>
    <r>
      <t xml:space="preserve">   </t>
    </r>
    <r>
      <rPr>
        <sz val="12"/>
        <rFont val="仿宋"/>
        <family val="3"/>
        <charset val="134"/>
      </rPr>
      <t>灾害防治与应急管理</t>
    </r>
  </si>
  <si>
    <r>
      <t xml:space="preserve">   </t>
    </r>
    <r>
      <rPr>
        <sz val="12"/>
        <rFont val="仿宋"/>
        <family val="3"/>
        <charset val="134"/>
      </rPr>
      <t>其他收入</t>
    </r>
  </si>
  <si>
    <r>
      <rPr>
        <sz val="12"/>
        <rFont val="仿宋"/>
        <family val="3"/>
        <charset val="134"/>
      </rPr>
      <t>附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表</t>
    </r>
    <r>
      <rPr>
        <sz val="12"/>
        <rFont val="Times New Roman"/>
        <family val="1"/>
      </rPr>
      <t>1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年新增地方政府债务项目安排表</t>
    </r>
    <phoneticPr fontId="11" type="noConversion"/>
  </si>
  <si>
    <r>
      <rPr>
        <sz val="12"/>
        <rFont val="仿宋"/>
        <family val="3"/>
        <charset val="134"/>
      </rPr>
      <t>附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表</t>
    </r>
    <r>
      <rPr>
        <sz val="12"/>
        <rFont val="Times New Roman"/>
        <family val="1"/>
      </rPr>
      <t>2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年区级一般公共预算收入调整汇总表</t>
    </r>
    <phoneticPr fontId="11" type="noConversion"/>
  </si>
  <si>
    <r>
      <rPr>
        <sz val="12"/>
        <rFont val="仿宋"/>
        <family val="3"/>
        <charset val="134"/>
      </rPr>
      <t>附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表</t>
    </r>
    <r>
      <rPr>
        <sz val="12"/>
        <rFont val="Times New Roman"/>
        <family val="1"/>
      </rPr>
      <t>3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年一般公共预算支出调整总表</t>
    </r>
    <phoneticPr fontId="11" type="noConversion"/>
  </si>
  <si>
    <r>
      <rPr>
        <sz val="12"/>
        <rFont val="仿宋"/>
        <family val="3"/>
        <charset val="134"/>
      </rPr>
      <t>附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表</t>
    </r>
    <r>
      <rPr>
        <sz val="12"/>
        <rFont val="Times New Roman"/>
        <family val="1"/>
      </rPr>
      <t>4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年区级政府性基金预算收入调整表</t>
    </r>
    <phoneticPr fontId="11" type="noConversion"/>
  </si>
  <si>
    <r>
      <rPr>
        <sz val="12"/>
        <rFont val="仿宋"/>
        <family val="3"/>
        <charset val="134"/>
      </rPr>
      <t>附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表</t>
    </r>
    <r>
      <rPr>
        <sz val="12"/>
        <rFont val="Times New Roman"/>
        <family val="1"/>
      </rPr>
      <t>5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年区级政府性基金预算支出调整表</t>
    </r>
    <phoneticPr fontId="11" type="noConversion"/>
  </si>
  <si>
    <r>
      <rPr>
        <sz val="12"/>
        <rFont val="仿宋"/>
        <family val="3"/>
        <charset val="134"/>
      </rPr>
      <t>附</t>
    </r>
    <r>
      <rPr>
        <sz val="12"/>
        <rFont val="Times New Roman"/>
        <family val="1"/>
      </rPr>
      <t xml:space="preserve">      </t>
    </r>
    <r>
      <rPr>
        <sz val="12"/>
        <rFont val="仿宋"/>
        <family val="3"/>
        <charset val="134"/>
      </rPr>
      <t>表</t>
    </r>
    <r>
      <rPr>
        <sz val="12"/>
        <rFont val="Times New Roman"/>
        <family val="1"/>
      </rPr>
      <t>6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年区级地方政府债务限额情况表</t>
    </r>
    <phoneticPr fontId="11" type="noConversion"/>
  </si>
  <si>
    <r>
      <rPr>
        <sz val="12"/>
        <rFont val="仿宋"/>
        <family val="3"/>
        <charset val="134"/>
      </rPr>
      <t>附表</t>
    </r>
    <r>
      <rPr>
        <sz val="12"/>
        <rFont val="Times New Roman"/>
        <family val="1"/>
      </rPr>
      <t>2—3</t>
    </r>
    <r>
      <rPr>
        <sz val="12"/>
        <rFont val="仿宋"/>
        <family val="3"/>
        <charset val="134"/>
      </rPr>
      <t>：</t>
    </r>
    <r>
      <rPr>
        <sz val="12"/>
        <rFont val="Times New Roman"/>
        <family val="1"/>
      </rPr>
      <t>2021</t>
    </r>
    <r>
      <rPr>
        <sz val="12"/>
        <rFont val="仿宋"/>
        <family val="3"/>
        <charset val="134"/>
      </rPr>
      <t>年专项转移支付收入增减变动情况表</t>
    </r>
    <phoneticPr fontId="11" type="noConversion"/>
  </si>
  <si>
    <t>变动情况</t>
    <phoneticPr fontId="11" type="noConversion"/>
  </si>
  <si>
    <t xml:space="preserve"> 债务还本支出</t>
    <phoneticPr fontId="3" type="noConversion"/>
  </si>
  <si>
    <t xml:space="preserve"> 债务付息支出</t>
    <phoneticPr fontId="3" type="noConversion"/>
  </si>
  <si>
    <r>
      <t xml:space="preserve">    </t>
    </r>
    <r>
      <rPr>
        <sz val="11"/>
        <rFont val="仿宋"/>
        <family val="3"/>
        <charset val="134"/>
      </rPr>
      <t>中央政府国内债务还本支出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</si>
  <si>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中央政府国外债务还本支出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</si>
  <si>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地方政府一般债务还本支出</t>
    </r>
    <phoneticPr fontId="3" type="noConversion"/>
  </si>
  <si>
    <r>
      <t xml:space="preserve">    </t>
    </r>
    <r>
      <rPr>
        <sz val="11"/>
        <rFont val="仿宋"/>
        <family val="3"/>
        <charset val="134"/>
      </rPr>
      <t>地方政府一般债务付息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</si>
  <si>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地方政府一般债券还本支出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</si>
  <si>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地方政府向外国政府借款还本支出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</si>
  <si>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地方政府向国际组织借款还本支出</t>
    </r>
    <phoneticPr fontId="3" type="noConversion"/>
  </si>
  <si>
    <r>
      <t xml:space="preserve">      </t>
    </r>
    <r>
      <rPr>
        <sz val="11"/>
        <rFont val="仿宋"/>
        <family val="3"/>
        <charset val="134"/>
      </rPr>
      <t>地方政府其他一般债务还本支出</t>
    </r>
    <phoneticPr fontId="3" type="noConversion"/>
  </si>
  <si>
    <r>
      <t xml:space="preserve">    </t>
    </r>
    <r>
      <rPr>
        <sz val="12"/>
        <rFont val="仿宋"/>
        <family val="3"/>
        <charset val="134"/>
      </rPr>
      <t>其他政府性基金安排的支出</t>
    </r>
    <phoneticPr fontId="3" type="noConversion"/>
  </si>
  <si>
    <t>注：上年结余收入经与省对账后确定。</t>
    <phoneticPr fontId="3" type="noConversion"/>
  </si>
  <si>
    <t>10月底数据</t>
    <phoneticPr fontId="3" type="noConversion"/>
  </si>
  <si>
    <t>10月底数据</t>
    <phoneticPr fontId="11" type="noConversion"/>
  </si>
  <si>
    <t>农村公路及危桥改造项目</t>
    <phoneticPr fontId="3" type="noConversion"/>
  </si>
  <si>
    <t>龙潭水库续建及重点水利项目</t>
    <phoneticPr fontId="3" type="noConversion"/>
  </si>
  <si>
    <t>鸿仙中学宿舍楼及五中厕所改造等教育振兴</t>
    <phoneticPr fontId="3" type="noConversion"/>
  </si>
  <si>
    <t xml:space="preserve">  资源勘探开发</t>
  </si>
  <si>
    <t xml:space="preserve">    其他资源勘探支出</t>
  </si>
  <si>
    <t>2021年一般性转移支付收入增减变动情况表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</si>
</sst>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0_);[Red]\(0\)"/>
    <numFmt numFmtId="178" formatCode="0.00_);[Red]\(0.00\)"/>
  </numFmts>
  <fonts count="24">
    <font>
      <sz val="12"/>
      <name val="宋体"/>
      <charset val="134"/>
    </font>
    <font>
      <sz val="12"/>
      <name val="黑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20"/>
      <name val="方正小标宋简体"/>
      <family val="4"/>
      <charset val="134"/>
    </font>
    <font>
      <sz val="12"/>
      <name val="仿宋"/>
      <family val="3"/>
      <charset val="134"/>
    </font>
    <font>
      <sz val="9"/>
      <name val="宋体"/>
      <family val="3"/>
      <charset val="134"/>
    </font>
    <font>
      <b/>
      <sz val="12"/>
      <name val="楷体"/>
      <family val="3"/>
      <charset val="134"/>
    </font>
    <font>
      <b/>
      <sz val="12"/>
      <name val="仿宋"/>
      <family val="3"/>
      <charset val="134"/>
    </font>
    <font>
      <b/>
      <sz val="11"/>
      <name val="Times New Roman"/>
      <family val="1"/>
    </font>
    <font>
      <sz val="26"/>
      <name val="宋体"/>
      <family val="3"/>
      <charset val="134"/>
    </font>
    <font>
      <sz val="28"/>
      <name val="Times New Roman"/>
      <family val="1"/>
    </font>
    <font>
      <sz val="28"/>
      <name val="方正小标宋简体"/>
      <family val="4"/>
      <charset val="134"/>
    </font>
    <font>
      <sz val="20"/>
      <name val="Times New Roman"/>
      <family val="1"/>
    </font>
    <font>
      <sz val="20"/>
      <name val="楷体"/>
      <family val="3"/>
      <charset val="134"/>
    </font>
    <font>
      <sz val="20"/>
      <name val="黑体"/>
      <family val="3"/>
      <charset val="134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9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 applyProtection="0"/>
    <xf numFmtId="9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1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 applyProtection="0"/>
    <xf numFmtId="0" fontId="23" fillId="0" borderId="0"/>
  </cellStyleXfs>
  <cellXfs count="163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/>
    <xf numFmtId="0" fontId="6" fillId="0" borderId="0" xfId="0" applyFont="1" applyBorder="1"/>
    <xf numFmtId="0" fontId="6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0" fillId="0" borderId="0" xfId="0" applyAlignment="1">
      <alignment horizontal="center" vertical="center"/>
    </xf>
    <xf numFmtId="0" fontId="15" fillId="0" borderId="0" xfId="0" applyFont="1" applyAlignment="1"/>
    <xf numFmtId="0" fontId="18" fillId="0" borderId="0" xfId="0" applyFont="1"/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8" applyNumberFormat="1" applyFont="1" applyFill="1" applyBorder="1" applyAlignment="1">
      <alignment horizontal="center" vertical="center"/>
    </xf>
    <xf numFmtId="178" fontId="6" fillId="0" borderId="8" xfId="8" applyNumberFormat="1" applyFont="1" applyFill="1" applyBorder="1" applyAlignment="1">
      <alignment horizontal="center" vertical="center"/>
    </xf>
    <xf numFmtId="177" fontId="6" fillId="0" borderId="10" xfId="8" applyNumberFormat="1" applyFont="1" applyFill="1" applyBorder="1" applyAlignment="1">
      <alignment horizontal="center" vertical="center"/>
    </xf>
    <xf numFmtId="177" fontId="6" fillId="0" borderId="9" xfId="8" applyNumberFormat="1" applyFont="1" applyFill="1" applyBorder="1" applyAlignment="1">
      <alignment horizontal="center" vertical="center"/>
    </xf>
    <xf numFmtId="176" fontId="7" fillId="4" borderId="8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4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7" fillId="5" borderId="1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4" fillId="3" borderId="5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 applyProtection="1">
      <alignment vertical="center"/>
    </xf>
    <xf numFmtId="3" fontId="6" fillId="0" borderId="0" xfId="0" applyNumberFormat="1" applyFont="1" applyFill="1" applyBorder="1" applyAlignment="1" applyProtection="1">
      <alignment vertical="center"/>
    </xf>
    <xf numFmtId="3" fontId="7" fillId="4" borderId="0" xfId="0" applyNumberFormat="1" applyFont="1" applyFill="1" applyBorder="1" applyAlignment="1" applyProtection="1">
      <alignment horizontal="left" vertical="center"/>
    </xf>
    <xf numFmtId="3" fontId="6" fillId="3" borderId="0" xfId="0" applyNumberFormat="1" applyFont="1" applyFill="1" applyBorder="1" applyAlignment="1" applyProtection="1">
      <alignment horizontal="left" vertical="center"/>
    </xf>
    <xf numFmtId="3" fontId="6" fillId="0" borderId="0" xfId="0" applyNumberFormat="1" applyFont="1" applyFill="1" applyBorder="1" applyAlignment="1" applyProtection="1">
      <alignment horizontal="left" vertical="center"/>
    </xf>
    <xf numFmtId="3" fontId="10" fillId="0" borderId="0" xfId="0" applyNumberFormat="1" applyFont="1" applyFill="1" applyBorder="1" applyAlignment="1" applyProtection="1">
      <alignment horizontal="left" vertical="center"/>
    </xf>
    <xf numFmtId="0" fontId="7" fillId="4" borderId="4" xfId="0" applyFont="1" applyFill="1" applyBorder="1" applyAlignment="1">
      <alignment vertical="center"/>
    </xf>
    <xf numFmtId="3" fontId="10" fillId="0" borderId="5" xfId="0" applyNumberFormat="1" applyFont="1" applyFill="1" applyBorder="1" applyAlignment="1" applyProtection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3" fontId="7" fillId="4" borderId="0" xfId="0" applyNumberFormat="1" applyFont="1" applyFill="1" applyBorder="1" applyAlignment="1" applyProtection="1">
      <alignment vertical="center"/>
    </xf>
    <xf numFmtId="3" fontId="6" fillId="3" borderId="0" xfId="0" applyNumberFormat="1" applyFont="1" applyFill="1" applyBorder="1" applyAlignment="1" applyProtection="1">
      <alignment vertical="center"/>
    </xf>
    <xf numFmtId="0" fontId="10" fillId="3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right"/>
    </xf>
    <xf numFmtId="0" fontId="6" fillId="0" borderId="2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57" fontId="18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22">
    <cellStyle name="百分比" xfId="8" builtinId="5"/>
    <cellStyle name="百分比 2" xfId="1"/>
    <cellStyle name="百分比 2 2" xfId="11"/>
    <cellStyle name="百分比 3" xfId="12"/>
    <cellStyle name="常规" xfId="0" builtinId="0"/>
    <cellStyle name="常规 10" xfId="2"/>
    <cellStyle name="常规 10 2" xfId="13"/>
    <cellStyle name="常规 11" xfId="9"/>
    <cellStyle name="常规 11 2" xfId="14"/>
    <cellStyle name="常规 2" xfId="3"/>
    <cellStyle name="常规 2 2" xfId="4"/>
    <cellStyle name="常规 2 2 2" xfId="16"/>
    <cellStyle name="常规 2 3" xfId="15"/>
    <cellStyle name="常规 3" xfId="5"/>
    <cellStyle name="常规 3 2" xfId="6"/>
    <cellStyle name="常规 3 2 2" xfId="18"/>
    <cellStyle name="常规 3 3" xfId="17"/>
    <cellStyle name="常规 4" xfId="7"/>
    <cellStyle name="常规 4 14" xfId="10"/>
    <cellStyle name="常规 4 14 2" xfId="20"/>
    <cellStyle name="常规 4 2" xfId="19"/>
    <cellStyle name="常规 5" xfId="2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topLeftCell="A7" workbookViewId="0">
      <selection activeCell="K22" sqref="K22"/>
    </sheetView>
  </sheetViews>
  <sheetFormatPr defaultRowHeight="14.25"/>
  <cols>
    <col min="2" max="2" width="11.625" bestFit="1" customWidth="1"/>
  </cols>
  <sheetData>
    <row r="1" spans="1:9" ht="33" customHeight="1">
      <c r="A1" s="18" t="s">
        <v>138</v>
      </c>
      <c r="B1" s="8"/>
      <c r="C1" s="8"/>
      <c r="D1" s="8"/>
      <c r="E1" s="8"/>
      <c r="F1" s="8"/>
      <c r="G1" s="8"/>
      <c r="H1" s="8"/>
    </row>
    <row r="2" spans="1:9" ht="15.75">
      <c r="A2" s="8"/>
      <c r="B2" s="8"/>
      <c r="C2" s="8"/>
      <c r="D2" s="8"/>
      <c r="E2" s="8"/>
      <c r="F2" s="8"/>
      <c r="G2" s="8"/>
      <c r="H2" s="8"/>
    </row>
    <row r="3" spans="1:9" ht="114" customHeight="1">
      <c r="A3" s="145" t="s">
        <v>135</v>
      </c>
      <c r="B3" s="145"/>
      <c r="C3" s="145"/>
      <c r="D3" s="145"/>
      <c r="E3" s="145"/>
      <c r="F3" s="145"/>
      <c r="G3" s="145"/>
      <c r="H3" s="145"/>
      <c r="I3" s="16"/>
    </row>
    <row r="4" spans="1:9" ht="26.25" customHeight="1">
      <c r="A4" s="8"/>
      <c r="B4" s="8"/>
      <c r="C4" s="8"/>
      <c r="D4" s="8"/>
      <c r="E4" s="8"/>
      <c r="F4" s="8"/>
      <c r="G4" s="8"/>
      <c r="H4" s="8"/>
    </row>
    <row r="5" spans="1:9" ht="36.75">
      <c r="A5" s="145" t="s">
        <v>136</v>
      </c>
      <c r="B5" s="145"/>
      <c r="C5" s="145"/>
      <c r="D5" s="145"/>
      <c r="E5" s="145"/>
      <c r="F5" s="145"/>
      <c r="G5" s="145"/>
      <c r="H5" s="145"/>
      <c r="I5" s="16"/>
    </row>
    <row r="6" spans="1:9" ht="15.75">
      <c r="A6" s="8"/>
      <c r="B6" s="8"/>
      <c r="C6" s="8"/>
      <c r="D6" s="8"/>
      <c r="E6" s="8"/>
      <c r="F6" s="8"/>
      <c r="G6" s="8"/>
      <c r="H6" s="8"/>
    </row>
    <row r="7" spans="1:9" ht="15.75">
      <c r="A7" s="8"/>
      <c r="B7" s="8"/>
      <c r="C7" s="8"/>
      <c r="D7" s="8"/>
      <c r="E7" s="8"/>
      <c r="F7" s="8"/>
      <c r="G7" s="8"/>
      <c r="H7" s="8"/>
    </row>
    <row r="8" spans="1:9" ht="132" customHeight="1">
      <c r="A8" s="8"/>
      <c r="B8" s="8"/>
      <c r="C8" s="8"/>
      <c r="D8" s="8"/>
      <c r="E8" s="8"/>
      <c r="F8" s="8"/>
      <c r="G8" s="8"/>
      <c r="H8" s="8"/>
    </row>
    <row r="9" spans="1:9" ht="15.75">
      <c r="A9" s="8"/>
      <c r="B9" s="8"/>
      <c r="C9" s="8"/>
      <c r="D9" s="8"/>
      <c r="E9" s="8"/>
      <c r="F9" s="8"/>
      <c r="G9" s="8"/>
      <c r="H9" s="8"/>
    </row>
    <row r="10" spans="1:9" ht="15.75">
      <c r="A10" s="8"/>
      <c r="B10" s="8"/>
      <c r="C10" s="8"/>
      <c r="D10" s="8"/>
      <c r="E10" s="8"/>
      <c r="F10" s="8"/>
      <c r="G10" s="8"/>
      <c r="H10" s="8"/>
    </row>
    <row r="11" spans="1:9" ht="15.75">
      <c r="A11" s="8"/>
      <c r="B11" s="8"/>
      <c r="C11" s="8"/>
      <c r="D11" s="8"/>
      <c r="E11" s="8"/>
      <c r="F11" s="8"/>
      <c r="G11" s="8"/>
      <c r="H11" s="8"/>
    </row>
    <row r="12" spans="1:9" ht="15.75">
      <c r="A12" s="8"/>
      <c r="B12" s="8"/>
      <c r="C12" s="8"/>
      <c r="D12" s="8"/>
      <c r="E12" s="8"/>
      <c r="F12" s="8"/>
      <c r="G12" s="8"/>
      <c r="H12" s="8"/>
    </row>
    <row r="13" spans="1:9" ht="15.75">
      <c r="A13" s="8"/>
      <c r="B13" s="8"/>
      <c r="C13" s="8"/>
      <c r="D13" s="8"/>
      <c r="E13" s="8"/>
      <c r="F13" s="8"/>
      <c r="G13" s="8"/>
      <c r="H13" s="8"/>
    </row>
    <row r="14" spans="1:9" ht="15.75">
      <c r="A14" s="8"/>
      <c r="B14" s="8"/>
      <c r="C14" s="8"/>
      <c r="D14" s="8"/>
      <c r="E14" s="8"/>
      <c r="F14" s="8"/>
      <c r="G14" s="8"/>
      <c r="H14" s="8"/>
    </row>
    <row r="15" spans="1:9" ht="15.75">
      <c r="A15" s="8"/>
      <c r="B15" s="8"/>
      <c r="C15" s="8"/>
      <c r="D15" s="8"/>
      <c r="E15" s="8"/>
      <c r="F15" s="8"/>
      <c r="G15" s="8"/>
      <c r="H15" s="8"/>
    </row>
    <row r="16" spans="1:9" ht="15.75">
      <c r="A16" s="8"/>
      <c r="B16" s="8"/>
      <c r="C16" s="8"/>
      <c r="D16" s="8"/>
      <c r="E16" s="8"/>
      <c r="F16" s="8"/>
      <c r="G16" s="8"/>
      <c r="H16" s="8"/>
    </row>
    <row r="17" spans="1:8" ht="15.75">
      <c r="A17" s="8"/>
      <c r="B17" s="8"/>
      <c r="C17" s="8"/>
      <c r="D17" s="8"/>
      <c r="E17" s="8"/>
      <c r="F17" s="8"/>
      <c r="G17" s="8"/>
      <c r="H17" s="8"/>
    </row>
    <row r="18" spans="1:8" ht="27">
      <c r="A18" s="143" t="s">
        <v>137</v>
      </c>
      <c r="B18" s="143"/>
      <c r="C18" s="143"/>
      <c r="D18" s="143"/>
      <c r="E18" s="143"/>
      <c r="F18" s="143"/>
      <c r="G18" s="143"/>
      <c r="H18" s="143"/>
    </row>
    <row r="19" spans="1:8" ht="26.25">
      <c r="A19" s="17"/>
      <c r="B19" s="17"/>
      <c r="C19" s="17"/>
      <c r="D19" s="17"/>
      <c r="E19" s="17"/>
      <c r="F19" s="17"/>
      <c r="G19" s="17"/>
      <c r="H19" s="17"/>
    </row>
    <row r="20" spans="1:8" ht="26.25">
      <c r="A20" s="144">
        <v>44501</v>
      </c>
      <c r="B20" s="144"/>
      <c r="C20" s="144"/>
      <c r="D20" s="144"/>
      <c r="E20" s="144"/>
      <c r="F20" s="144"/>
      <c r="G20" s="144"/>
      <c r="H20" s="144"/>
    </row>
  </sheetData>
  <mergeCells count="4">
    <mergeCell ref="A18:H18"/>
    <mergeCell ref="A20:H20"/>
    <mergeCell ref="A3:H3"/>
    <mergeCell ref="A5:H5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showGridLines="0" showZeros="0" workbookViewId="0">
      <pane ySplit="4" topLeftCell="A5" activePane="bottomLeft" state="frozen"/>
      <selection activeCell="A3" sqref="A3"/>
      <selection pane="bottomLeft" activeCell="A8" sqref="A8"/>
    </sheetView>
  </sheetViews>
  <sheetFormatPr defaultColWidth="9" defaultRowHeight="15.75"/>
  <cols>
    <col min="1" max="1" width="43.875" style="1" customWidth="1"/>
    <col min="2" max="4" width="12" style="1" customWidth="1"/>
    <col min="5" max="16384" width="9" style="1"/>
  </cols>
  <sheetData>
    <row r="1" spans="1:4" ht="21.75" customHeight="1">
      <c r="A1" s="13" t="s">
        <v>1013</v>
      </c>
      <c r="D1" s="3" t="s">
        <v>0</v>
      </c>
    </row>
    <row r="2" spans="1:4" ht="30" customHeight="1">
      <c r="A2" s="151" t="s">
        <v>184</v>
      </c>
      <c r="B2" s="151"/>
      <c r="C2" s="151"/>
      <c r="D2" s="151"/>
    </row>
    <row r="3" spans="1:4" ht="18" customHeight="1" thickBot="1">
      <c r="A3" s="52"/>
      <c r="B3" s="52"/>
      <c r="C3" s="52"/>
      <c r="D3" s="54" t="s">
        <v>1</v>
      </c>
    </row>
    <row r="4" spans="1:4" ht="35.25" customHeight="1">
      <c r="A4" s="56" t="s">
        <v>47</v>
      </c>
      <c r="B4" s="57" t="s">
        <v>3</v>
      </c>
      <c r="C4" s="57" t="s">
        <v>4</v>
      </c>
      <c r="D4" s="126" t="s">
        <v>5</v>
      </c>
    </row>
    <row r="5" spans="1:4" ht="35.25" customHeight="1">
      <c r="A5" s="85" t="s">
        <v>79</v>
      </c>
      <c r="B5" s="33">
        <f>SUM(B6,B11,B16,B19)</f>
        <v>283391</v>
      </c>
      <c r="C5" s="33">
        <f t="shared" ref="C5:D5" si="0">SUM(C6,C11,C16,C19)</f>
        <v>283818</v>
      </c>
      <c r="D5" s="33">
        <f t="shared" si="0"/>
        <v>427</v>
      </c>
    </row>
    <row r="6" spans="1:4" ht="30" customHeight="1">
      <c r="A6" s="86" t="s">
        <v>91</v>
      </c>
      <c r="B6" s="34">
        <f>SUM(B7:B10)</f>
        <v>278156</v>
      </c>
      <c r="C6" s="34">
        <f t="shared" ref="C6:D6" si="1">SUM(C7:C10)</f>
        <v>220170</v>
      </c>
      <c r="D6" s="34">
        <f t="shared" si="1"/>
        <v>-57986</v>
      </c>
    </row>
    <row r="7" spans="1:4" s="10" customFormat="1" ht="30" customHeight="1">
      <c r="A7" s="116" t="s">
        <v>58</v>
      </c>
      <c r="B7" s="124">
        <v>276924</v>
      </c>
      <c r="C7" s="124">
        <v>218938</v>
      </c>
      <c r="D7" s="127">
        <f t="shared" ref="D7:D19" si="2">C7-B7</f>
        <v>-57986</v>
      </c>
    </row>
    <row r="8" spans="1:4" s="10" customFormat="1" ht="30" customHeight="1">
      <c r="A8" s="116" t="s">
        <v>59</v>
      </c>
      <c r="B8" s="124">
        <v>832</v>
      </c>
      <c r="C8" s="124">
        <v>832</v>
      </c>
      <c r="D8" s="127">
        <f t="shared" si="2"/>
        <v>0</v>
      </c>
    </row>
    <row r="9" spans="1:4" s="10" customFormat="1" ht="30" customHeight="1">
      <c r="A9" s="116" t="s">
        <v>90</v>
      </c>
      <c r="B9" s="124">
        <v>400</v>
      </c>
      <c r="C9" s="124">
        <v>400</v>
      </c>
      <c r="D9" s="127">
        <f t="shared" si="2"/>
        <v>0</v>
      </c>
    </row>
    <row r="10" spans="1:4" s="10" customFormat="1" ht="30" customHeight="1">
      <c r="A10" s="117" t="s">
        <v>60</v>
      </c>
      <c r="B10" s="48"/>
      <c r="C10" s="48"/>
      <c r="D10" s="127">
        <f t="shared" si="2"/>
        <v>0</v>
      </c>
    </row>
    <row r="11" spans="1:4" ht="30" customHeight="1">
      <c r="A11" s="118" t="s">
        <v>92</v>
      </c>
      <c r="B11" s="34">
        <f>B12+B15</f>
        <v>0</v>
      </c>
      <c r="C11" s="34">
        <f t="shared" ref="C11" si="3">C12+C15</f>
        <v>1750</v>
      </c>
      <c r="D11" s="128">
        <f t="shared" si="2"/>
        <v>1750</v>
      </c>
    </row>
    <row r="12" spans="1:4" ht="30" customHeight="1">
      <c r="A12" s="119" t="s">
        <v>61</v>
      </c>
      <c r="B12" s="49">
        <f>SUM(B13:B14)</f>
        <v>0</v>
      </c>
      <c r="C12" s="49">
        <f t="shared" ref="C12:D12" si="4">SUM(C13:C14)</f>
        <v>1742</v>
      </c>
      <c r="D12" s="49">
        <f t="shared" si="4"/>
        <v>1742</v>
      </c>
    </row>
    <row r="13" spans="1:4" ht="30" customHeight="1">
      <c r="A13" s="120" t="s">
        <v>62</v>
      </c>
      <c r="B13" s="48"/>
      <c r="C13" s="48">
        <v>1742</v>
      </c>
      <c r="D13" s="127">
        <f t="shared" si="2"/>
        <v>1742</v>
      </c>
    </row>
    <row r="14" spans="1:4" ht="30" customHeight="1">
      <c r="A14" s="120" t="s">
        <v>63</v>
      </c>
      <c r="B14" s="48"/>
      <c r="C14" s="48"/>
      <c r="D14" s="127">
        <f t="shared" si="2"/>
        <v>0</v>
      </c>
    </row>
    <row r="15" spans="1:4" ht="30" customHeight="1">
      <c r="A15" s="120" t="s">
        <v>64</v>
      </c>
      <c r="B15" s="48"/>
      <c r="C15" s="48">
        <v>8</v>
      </c>
      <c r="D15" s="127">
        <f t="shared" si="2"/>
        <v>8</v>
      </c>
    </row>
    <row r="16" spans="1:4" ht="30" customHeight="1">
      <c r="A16" s="118" t="s">
        <v>93</v>
      </c>
      <c r="B16" s="34">
        <f>B17+B18</f>
        <v>0</v>
      </c>
      <c r="C16" s="34">
        <f t="shared" ref="C16:D16" si="5">C17+C18</f>
        <v>56900</v>
      </c>
      <c r="D16" s="34">
        <f t="shared" si="5"/>
        <v>56900</v>
      </c>
    </row>
    <row r="17" spans="1:4" ht="30" customHeight="1">
      <c r="A17" s="121" t="s">
        <v>56</v>
      </c>
      <c r="B17" s="48"/>
      <c r="C17" s="48"/>
      <c r="D17" s="127">
        <f t="shared" si="2"/>
        <v>0</v>
      </c>
    </row>
    <row r="18" spans="1:4" ht="30" customHeight="1">
      <c r="A18" s="123" t="s">
        <v>57</v>
      </c>
      <c r="B18" s="58"/>
      <c r="C18" s="58">
        <v>56900</v>
      </c>
      <c r="D18" s="129">
        <f t="shared" si="2"/>
        <v>56900</v>
      </c>
    </row>
    <row r="19" spans="1:4" ht="30" customHeight="1" thickBot="1">
      <c r="A19" s="122" t="s">
        <v>94</v>
      </c>
      <c r="B19" s="125">
        <v>5235</v>
      </c>
      <c r="C19" s="125">
        <v>4998</v>
      </c>
      <c r="D19" s="130">
        <f t="shared" si="2"/>
        <v>-237</v>
      </c>
    </row>
    <row r="20" spans="1:4" ht="20.100000000000001" customHeight="1">
      <c r="A20" s="82" t="s">
        <v>1067</v>
      </c>
    </row>
  </sheetData>
  <mergeCells count="1">
    <mergeCell ref="A2:D2"/>
  </mergeCells>
  <phoneticPr fontId="3" type="noConversion"/>
  <printOptions horizontalCentered="1"/>
  <pageMargins left="0.6692913385826772" right="0.6692913385826772" top="0.98425196850393704" bottom="0.86614173228346458" header="0.11811023622047245" footer="0.11811023622047245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97"/>
  <sheetViews>
    <sheetView showGridLines="0" showZeros="0" workbookViewId="0">
      <pane ySplit="4" topLeftCell="A31" activePane="bottomLeft" state="frozen"/>
      <selection activeCell="A3" sqref="A3"/>
      <selection pane="bottomLeft" activeCell="H30" sqref="H30"/>
    </sheetView>
  </sheetViews>
  <sheetFormatPr defaultColWidth="9" defaultRowHeight="15.75"/>
  <cols>
    <col min="1" max="1" width="51.875" style="1" customWidth="1"/>
    <col min="2" max="2" width="15.625" style="2" customWidth="1"/>
    <col min="3" max="4" width="12.875" style="1" customWidth="1"/>
    <col min="5" max="16384" width="9" style="1"/>
  </cols>
  <sheetData>
    <row r="1" spans="1:4" ht="24.75" customHeight="1">
      <c r="A1" s="13" t="s">
        <v>1014</v>
      </c>
    </row>
    <row r="2" spans="1:4" ht="34.5" customHeight="1">
      <c r="A2" s="151" t="s">
        <v>185</v>
      </c>
      <c r="B2" s="151"/>
      <c r="C2" s="151"/>
      <c r="D2" s="151"/>
    </row>
    <row r="3" spans="1:4" ht="22.5" customHeight="1" thickBot="1">
      <c r="A3" s="52"/>
      <c r="B3" s="135"/>
      <c r="C3" s="135"/>
      <c r="D3" s="135" t="s">
        <v>1</v>
      </c>
    </row>
    <row r="4" spans="1:4" ht="31.5" customHeight="1">
      <c r="A4" s="56" t="s">
        <v>1010</v>
      </c>
      <c r="B4" s="57" t="s">
        <v>3</v>
      </c>
      <c r="C4" s="57" t="s">
        <v>4</v>
      </c>
      <c r="D4" s="57" t="s">
        <v>5</v>
      </c>
    </row>
    <row r="5" spans="1:4" ht="23.25" customHeight="1">
      <c r="A5" s="85" t="s">
        <v>1011</v>
      </c>
      <c r="B5" s="33">
        <f>SUM(B6,B43,B44)</f>
        <v>283391</v>
      </c>
      <c r="C5" s="33">
        <f t="shared" ref="C5:D5" si="0">SUM(C6,C43,C44)</f>
        <v>283818</v>
      </c>
      <c r="D5" s="33">
        <f t="shared" si="0"/>
        <v>427</v>
      </c>
    </row>
    <row r="6" spans="1:4" ht="23.25" customHeight="1">
      <c r="A6" s="131" t="s">
        <v>95</v>
      </c>
      <c r="B6" s="34">
        <f>SUM(B7,B10,B13,B16,B22,B26,B28,B33,B35,B37,B39)</f>
        <v>246369</v>
      </c>
      <c r="C6" s="34">
        <f t="shared" ref="C6:D6" si="1">SUM(C7,C10,C13,C16,C22,C26,C28,C33,C35,C37,C39)</f>
        <v>252818</v>
      </c>
      <c r="D6" s="34">
        <f t="shared" si="1"/>
        <v>6449</v>
      </c>
    </row>
    <row r="7" spans="1:4" s="5" customFormat="1" ht="23.25" hidden="1" customHeight="1">
      <c r="A7" s="132" t="s">
        <v>96</v>
      </c>
      <c r="B7" s="49">
        <f>SUM(B8:B9)</f>
        <v>0</v>
      </c>
      <c r="C7" s="49">
        <f t="shared" ref="C7:D7" si="2">SUM(C8:C9)</f>
        <v>0</v>
      </c>
      <c r="D7" s="49">
        <f t="shared" si="2"/>
        <v>0</v>
      </c>
    </row>
    <row r="8" spans="1:4" ht="23.25" hidden="1" customHeight="1">
      <c r="A8" s="117" t="s">
        <v>97</v>
      </c>
      <c r="B8" s="48"/>
      <c r="C8" s="48"/>
      <c r="D8" s="48">
        <f t="shared" ref="D8:D44" si="3">C8-B8</f>
        <v>0</v>
      </c>
    </row>
    <row r="9" spans="1:4" ht="23.25" hidden="1" customHeight="1">
      <c r="A9" s="117" t="s">
        <v>109</v>
      </c>
      <c r="B9" s="48"/>
      <c r="C9" s="48"/>
      <c r="D9" s="48">
        <f t="shared" si="3"/>
        <v>0</v>
      </c>
    </row>
    <row r="10" spans="1:4" ht="23.25" customHeight="1">
      <c r="A10" s="132" t="s">
        <v>98</v>
      </c>
      <c r="B10" s="49">
        <f>SUM(B11:B12)</f>
        <v>0</v>
      </c>
      <c r="C10" s="49">
        <f t="shared" ref="C10:D10" si="4">SUM(C11:C12)</f>
        <v>2213</v>
      </c>
      <c r="D10" s="49">
        <f t="shared" si="4"/>
        <v>2213</v>
      </c>
    </row>
    <row r="11" spans="1:4" ht="23.25" customHeight="1">
      <c r="A11" s="117" t="s">
        <v>110</v>
      </c>
      <c r="B11" s="48"/>
      <c r="C11" s="48">
        <f>679+650+882</f>
        <v>2211</v>
      </c>
      <c r="D11" s="48">
        <f>C11-B11</f>
        <v>2211</v>
      </c>
    </row>
    <row r="12" spans="1:4" ht="23.25" customHeight="1">
      <c r="A12" s="117" t="s">
        <v>111</v>
      </c>
      <c r="B12" s="48"/>
      <c r="C12" s="48">
        <v>2</v>
      </c>
      <c r="D12" s="48">
        <f>C12-B12</f>
        <v>2</v>
      </c>
    </row>
    <row r="13" spans="1:4" ht="23.25" hidden="1" customHeight="1">
      <c r="A13" s="132" t="s">
        <v>99</v>
      </c>
      <c r="B13" s="49">
        <f>SUM(B14:B15)</f>
        <v>0</v>
      </c>
      <c r="C13" s="49">
        <f t="shared" ref="C13:D13" si="5">SUM(C14:C15)</f>
        <v>0</v>
      </c>
      <c r="D13" s="49">
        <f t="shared" si="5"/>
        <v>0</v>
      </c>
    </row>
    <row r="14" spans="1:4" ht="23.25" hidden="1" customHeight="1">
      <c r="A14" s="117" t="s">
        <v>112</v>
      </c>
      <c r="B14" s="48"/>
      <c r="C14" s="48"/>
      <c r="D14" s="48">
        <f>C14-B14</f>
        <v>0</v>
      </c>
    </row>
    <row r="15" spans="1:4" ht="23.25" hidden="1" customHeight="1">
      <c r="A15" s="117" t="s">
        <v>113</v>
      </c>
      <c r="B15" s="48"/>
      <c r="C15" s="48"/>
      <c r="D15" s="48">
        <f>C15-B15</f>
        <v>0</v>
      </c>
    </row>
    <row r="16" spans="1:4" ht="23.25" customHeight="1">
      <c r="A16" s="132" t="s">
        <v>100</v>
      </c>
      <c r="B16" s="49">
        <f>SUM(B17:B21)</f>
        <v>166155</v>
      </c>
      <c r="C16" s="49">
        <f t="shared" ref="C16:D16" si="6">SUM(C17:C21)</f>
        <v>111435</v>
      </c>
      <c r="D16" s="49">
        <f t="shared" si="6"/>
        <v>-54720</v>
      </c>
    </row>
    <row r="17" spans="1:4" ht="23.25" customHeight="1">
      <c r="A17" s="117" t="s">
        <v>114</v>
      </c>
      <c r="B17" s="48">
        <v>166155</v>
      </c>
      <c r="C17" s="48">
        <v>109781</v>
      </c>
      <c r="D17" s="48">
        <f>C17-B17</f>
        <v>-56374</v>
      </c>
    </row>
    <row r="18" spans="1:4" ht="23.25" hidden="1" customHeight="1">
      <c r="A18" s="117" t="s">
        <v>115</v>
      </c>
      <c r="B18" s="48"/>
      <c r="C18" s="48"/>
      <c r="D18" s="48">
        <f t="shared" ref="D18:D21" si="7">C18-B18</f>
        <v>0</v>
      </c>
    </row>
    <row r="19" spans="1:4" ht="23.25" hidden="1" customHeight="1">
      <c r="A19" s="117" t="s">
        <v>116</v>
      </c>
      <c r="B19" s="48"/>
      <c r="C19" s="48">
        <v>0</v>
      </c>
      <c r="D19" s="48">
        <f t="shared" si="7"/>
        <v>0</v>
      </c>
    </row>
    <row r="20" spans="1:4" ht="23.25" customHeight="1">
      <c r="A20" s="117" t="s">
        <v>117</v>
      </c>
      <c r="B20" s="48"/>
      <c r="C20" s="48">
        <v>708</v>
      </c>
      <c r="D20" s="48">
        <f t="shared" si="7"/>
        <v>708</v>
      </c>
    </row>
    <row r="21" spans="1:4" ht="23.25" customHeight="1">
      <c r="A21" s="117" t="s">
        <v>118</v>
      </c>
      <c r="B21" s="48"/>
      <c r="C21" s="48">
        <v>946</v>
      </c>
      <c r="D21" s="48">
        <f t="shared" si="7"/>
        <v>946</v>
      </c>
    </row>
    <row r="22" spans="1:4" ht="23.25" customHeight="1">
      <c r="A22" s="132" t="s">
        <v>101</v>
      </c>
      <c r="B22" s="49">
        <f>SUM(B23:B25)</f>
        <v>0</v>
      </c>
      <c r="C22" s="49">
        <f t="shared" ref="C22:D22" si="8">SUM(C23:C25)</f>
        <v>130</v>
      </c>
      <c r="D22" s="49">
        <f t="shared" si="8"/>
        <v>130</v>
      </c>
    </row>
    <row r="23" spans="1:4" ht="23.25" hidden="1" customHeight="1">
      <c r="A23" s="117" t="s">
        <v>119</v>
      </c>
      <c r="B23" s="48"/>
      <c r="C23" s="48"/>
      <c r="D23" s="48">
        <f>C23-B23</f>
        <v>0</v>
      </c>
    </row>
    <row r="24" spans="1:4" ht="23.25" hidden="1" customHeight="1">
      <c r="A24" s="117" t="s">
        <v>120</v>
      </c>
      <c r="B24" s="48"/>
      <c r="C24" s="48"/>
      <c r="D24" s="48">
        <f t="shared" ref="D24:D25" si="9">C24-B24</f>
        <v>0</v>
      </c>
    </row>
    <row r="25" spans="1:4" ht="23.25" customHeight="1">
      <c r="A25" s="117" t="s">
        <v>121</v>
      </c>
      <c r="B25" s="48"/>
      <c r="C25" s="48">
        <f>65+65</f>
        <v>130</v>
      </c>
      <c r="D25" s="48">
        <f t="shared" si="9"/>
        <v>130</v>
      </c>
    </row>
    <row r="26" spans="1:4" ht="23.25" customHeight="1">
      <c r="A26" s="132" t="s">
        <v>102</v>
      </c>
      <c r="B26" s="49">
        <f>B27</f>
        <v>0</v>
      </c>
      <c r="C26" s="49">
        <f t="shared" ref="C26:D26" si="10">C27</f>
        <v>57</v>
      </c>
      <c r="D26" s="49">
        <f t="shared" si="10"/>
        <v>57</v>
      </c>
    </row>
    <row r="27" spans="1:4" ht="23.25" customHeight="1">
      <c r="A27" s="117" t="s">
        <v>122</v>
      </c>
      <c r="B27" s="48"/>
      <c r="C27" s="48">
        <v>57</v>
      </c>
      <c r="D27" s="48">
        <f>C27-B27</f>
        <v>57</v>
      </c>
    </row>
    <row r="28" spans="1:4" ht="23.25" customHeight="1">
      <c r="A28" s="132" t="s">
        <v>103</v>
      </c>
      <c r="B28" s="49">
        <f>SUM(B29:B32)</f>
        <v>0</v>
      </c>
      <c r="C28" s="49">
        <f t="shared" ref="C28:D28" si="11">SUM(C29:C32)</f>
        <v>58414</v>
      </c>
      <c r="D28" s="49">
        <f t="shared" si="11"/>
        <v>58414</v>
      </c>
    </row>
    <row r="29" spans="1:4" ht="23.25" customHeight="1">
      <c r="A29" s="117" t="s">
        <v>123</v>
      </c>
      <c r="B29" s="48"/>
      <c r="C29" s="48">
        <v>56900</v>
      </c>
      <c r="D29" s="48">
        <f>C29-B29</f>
        <v>56900</v>
      </c>
    </row>
    <row r="30" spans="1:4" ht="23.25" customHeight="1">
      <c r="A30" s="117" t="s">
        <v>1066</v>
      </c>
      <c r="B30" s="48"/>
      <c r="C30" s="48">
        <v>587</v>
      </c>
      <c r="D30" s="48">
        <f>C30-B30</f>
        <v>587</v>
      </c>
    </row>
    <row r="31" spans="1:4" ht="23.25" customHeight="1">
      <c r="A31" s="117" t="s">
        <v>124</v>
      </c>
      <c r="B31" s="48"/>
      <c r="C31" s="48">
        <f>8+1</f>
        <v>9</v>
      </c>
      <c r="D31" s="48">
        <f t="shared" ref="D31:D32" si="12">C31-B31</f>
        <v>9</v>
      </c>
    </row>
    <row r="32" spans="1:4" ht="23.25" customHeight="1">
      <c r="A32" s="117" t="s">
        <v>125</v>
      </c>
      <c r="B32" s="48"/>
      <c r="C32" s="48">
        <f>348+570</f>
        <v>918</v>
      </c>
      <c r="D32" s="48">
        <f t="shared" si="12"/>
        <v>918</v>
      </c>
    </row>
    <row r="33" spans="1:4" ht="23.25" customHeight="1">
      <c r="A33" s="132" t="s">
        <v>104</v>
      </c>
      <c r="B33" s="49">
        <f>B34</f>
        <v>40100</v>
      </c>
      <c r="C33" s="49">
        <f t="shared" ref="C33:D33" si="13">C34</f>
        <v>40100</v>
      </c>
      <c r="D33" s="49">
        <f t="shared" si="13"/>
        <v>0</v>
      </c>
    </row>
    <row r="34" spans="1:4" ht="23.25" customHeight="1">
      <c r="A34" s="117" t="s">
        <v>126</v>
      </c>
      <c r="B34" s="48">
        <v>40100</v>
      </c>
      <c r="C34" s="48">
        <v>40100</v>
      </c>
      <c r="D34" s="48">
        <f>C34-B34</f>
        <v>0</v>
      </c>
    </row>
    <row r="35" spans="1:4" ht="23.25" customHeight="1">
      <c r="A35" s="132" t="s">
        <v>105</v>
      </c>
      <c r="B35" s="49">
        <f>B36</f>
        <v>40114</v>
      </c>
      <c r="C35" s="49">
        <f t="shared" ref="C35:D35" si="14">C36</f>
        <v>40114</v>
      </c>
      <c r="D35" s="49">
        <f t="shared" si="14"/>
        <v>0</v>
      </c>
    </row>
    <row r="36" spans="1:4" ht="23.25" customHeight="1">
      <c r="A36" s="117" t="s">
        <v>127</v>
      </c>
      <c r="B36" s="48">
        <v>40114</v>
      </c>
      <c r="C36" s="48">
        <v>40114</v>
      </c>
      <c r="D36" s="48">
        <f>C36-B36</f>
        <v>0</v>
      </c>
    </row>
    <row r="37" spans="1:4" ht="23.25" customHeight="1">
      <c r="A37" s="132" t="s">
        <v>106</v>
      </c>
      <c r="B37" s="49">
        <f>B38</f>
        <v>0</v>
      </c>
      <c r="C37" s="49">
        <f t="shared" ref="C37:D37" si="15">C38</f>
        <v>0</v>
      </c>
      <c r="D37" s="49">
        <f t="shared" si="15"/>
        <v>0</v>
      </c>
    </row>
    <row r="38" spans="1:4" ht="23.25" customHeight="1">
      <c r="A38" s="117" t="s">
        <v>128</v>
      </c>
      <c r="B38" s="48"/>
      <c r="C38" s="48"/>
      <c r="D38" s="48">
        <f>C38-B38</f>
        <v>0</v>
      </c>
    </row>
    <row r="39" spans="1:4" ht="23.25" customHeight="1">
      <c r="A39" s="133" t="s">
        <v>129</v>
      </c>
      <c r="B39" s="49">
        <f>SUM(B40:B42)</f>
        <v>0</v>
      </c>
      <c r="C39" s="49">
        <f t="shared" ref="C39:D39" si="16">SUM(C40:C42)</f>
        <v>355</v>
      </c>
      <c r="D39" s="49">
        <f t="shared" si="16"/>
        <v>355</v>
      </c>
    </row>
    <row r="40" spans="1:4" ht="23.25" hidden="1" customHeight="1">
      <c r="A40" s="134" t="s">
        <v>130</v>
      </c>
      <c r="B40" s="48"/>
      <c r="C40" s="48"/>
      <c r="D40" s="48">
        <f>C40-B40</f>
        <v>0</v>
      </c>
    </row>
    <row r="41" spans="1:4" ht="23.25" hidden="1" customHeight="1">
      <c r="A41" s="134" t="s">
        <v>131</v>
      </c>
      <c r="B41" s="48"/>
      <c r="C41" s="48"/>
      <c r="D41" s="48">
        <f t="shared" ref="D41:D42" si="17">C41-B41</f>
        <v>0</v>
      </c>
    </row>
    <row r="42" spans="1:4" ht="23.25" customHeight="1">
      <c r="A42" s="134" t="s">
        <v>132</v>
      </c>
      <c r="B42" s="48"/>
      <c r="C42" s="48">
        <v>355</v>
      </c>
      <c r="D42" s="48">
        <f t="shared" si="17"/>
        <v>355</v>
      </c>
    </row>
    <row r="43" spans="1:4" ht="23.25" customHeight="1">
      <c r="A43" s="136" t="s">
        <v>107</v>
      </c>
      <c r="B43" s="137">
        <v>31787</v>
      </c>
      <c r="C43" s="137">
        <v>31000</v>
      </c>
      <c r="D43" s="137">
        <f t="shared" ref="D43" si="18">C43-B43</f>
        <v>-787</v>
      </c>
    </row>
    <row r="44" spans="1:4" ht="23.25" customHeight="1" thickBot="1">
      <c r="A44" s="122" t="s">
        <v>108</v>
      </c>
      <c r="B44" s="125">
        <v>5235</v>
      </c>
      <c r="C44" s="125"/>
      <c r="D44" s="125">
        <f t="shared" si="3"/>
        <v>-5235</v>
      </c>
    </row>
    <row r="45" spans="1:4" ht="20.100000000000001" customHeight="1"/>
    <row r="46" spans="1:4" ht="20.100000000000001" customHeight="1"/>
    <row r="47" spans="1:4" ht="20.100000000000001" customHeight="1"/>
    <row r="48" spans="1:4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</sheetData>
  <mergeCells count="1">
    <mergeCell ref="A2:D2"/>
  </mergeCells>
  <phoneticPr fontId="3" type="noConversion"/>
  <printOptions horizontalCentered="1"/>
  <pageMargins left="0.6692913385826772" right="0.6692913385826772" top="0.94488188976377963" bottom="0.94488188976377963" header="0.31496062992125984" footer="0.31496062992125984"/>
  <pageSetup paperSize="9" scale="8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B9" sqref="B9"/>
    </sheetView>
  </sheetViews>
  <sheetFormatPr defaultRowHeight="15.75"/>
  <cols>
    <col min="1" max="1" width="26.25" style="8" customWidth="1"/>
    <col min="2" max="3" width="16.875" style="8" customWidth="1"/>
    <col min="4" max="4" width="16.875" style="9" customWidth="1"/>
    <col min="5" max="16384" width="9" style="8"/>
  </cols>
  <sheetData>
    <row r="1" spans="1:4" ht="21" customHeight="1">
      <c r="A1" s="14" t="s">
        <v>46</v>
      </c>
      <c r="B1" s="7"/>
    </row>
    <row r="2" spans="1:4" ht="27">
      <c r="A2" s="151" t="s">
        <v>78</v>
      </c>
      <c r="B2" s="151"/>
      <c r="C2" s="151"/>
      <c r="D2" s="151"/>
    </row>
    <row r="3" spans="1:4" ht="16.5" thickBot="1">
      <c r="A3" s="73" t="s">
        <v>0</v>
      </c>
      <c r="B3" s="73"/>
      <c r="C3" s="138"/>
      <c r="D3" s="138" t="s">
        <v>65</v>
      </c>
    </row>
    <row r="4" spans="1:4" ht="45.75" customHeight="1">
      <c r="A4" s="161" t="s">
        <v>69</v>
      </c>
      <c r="B4" s="159" t="s">
        <v>66</v>
      </c>
      <c r="C4" s="160"/>
      <c r="D4" s="160"/>
    </row>
    <row r="5" spans="1:4" ht="45.75" customHeight="1">
      <c r="A5" s="162"/>
      <c r="B5" s="140" t="s">
        <v>6</v>
      </c>
      <c r="C5" s="142" t="s">
        <v>67</v>
      </c>
      <c r="D5" s="20" t="s">
        <v>68</v>
      </c>
    </row>
    <row r="6" spans="1:4" ht="45" customHeight="1">
      <c r="A6" s="139" t="s">
        <v>133</v>
      </c>
      <c r="B6" s="141">
        <f>C6+D6</f>
        <v>418918</v>
      </c>
      <c r="C6" s="141">
        <v>160654</v>
      </c>
      <c r="D6" s="141">
        <v>258264</v>
      </c>
    </row>
    <row r="7" spans="1:4" ht="45" customHeight="1" thickBot="1">
      <c r="A7" s="27" t="s">
        <v>134</v>
      </c>
      <c r="B7" s="37">
        <f>C7+D7</f>
        <v>69800</v>
      </c>
      <c r="C7" s="37">
        <v>12900</v>
      </c>
      <c r="D7" s="37">
        <v>56900</v>
      </c>
    </row>
    <row r="8" spans="1:4" ht="20.100000000000001" customHeight="1"/>
    <row r="9" spans="1:4" ht="20.100000000000001" customHeight="1"/>
    <row r="11" spans="1:4">
      <c r="D11" s="8"/>
    </row>
  </sheetData>
  <mergeCells count="3">
    <mergeCell ref="B4:D4"/>
    <mergeCell ref="A4:A5"/>
    <mergeCell ref="A2:D2"/>
  </mergeCells>
  <phoneticPr fontId="3" type="noConversion"/>
  <printOptions horizontalCentered="1"/>
  <pageMargins left="0.9055118110236221" right="0.9055118110236221" top="0.94488188976377963" bottom="1.141732283464566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8" sqref="B8"/>
    </sheetView>
  </sheetViews>
  <sheetFormatPr defaultRowHeight="14.25"/>
  <cols>
    <col min="1" max="1" width="60.125" customWidth="1"/>
    <col min="2" max="2" width="13.125" customWidth="1"/>
  </cols>
  <sheetData>
    <row r="1" spans="1:2" ht="54.75" customHeight="1">
      <c r="A1" s="146" t="s">
        <v>1015</v>
      </c>
      <c r="B1" s="146"/>
    </row>
    <row r="2" spans="1:2" ht="21.75" customHeight="1"/>
    <row r="3" spans="1:2" s="11" customFormat="1" ht="42.75" customHeight="1">
      <c r="A3" s="19" t="s">
        <v>1048</v>
      </c>
      <c r="B3" s="19"/>
    </row>
    <row r="4" spans="1:2" s="11" customFormat="1" ht="42.75" customHeight="1">
      <c r="A4" s="19" t="s">
        <v>1049</v>
      </c>
      <c r="B4" s="19"/>
    </row>
    <row r="5" spans="1:2" s="11" customFormat="1" ht="42.75" customHeight="1">
      <c r="A5" s="19" t="s">
        <v>1016</v>
      </c>
      <c r="B5" s="19"/>
    </row>
    <row r="6" spans="1:2" s="11" customFormat="1" ht="42.75" customHeight="1">
      <c r="A6" s="19" t="s">
        <v>1017</v>
      </c>
      <c r="B6" s="19"/>
    </row>
    <row r="7" spans="1:2" s="11" customFormat="1" ht="42.75" customHeight="1">
      <c r="A7" s="19" t="s">
        <v>1054</v>
      </c>
      <c r="B7" s="19"/>
    </row>
    <row r="8" spans="1:2" s="11" customFormat="1" ht="42.75" customHeight="1">
      <c r="A8" s="19" t="s">
        <v>1050</v>
      </c>
      <c r="B8" s="19"/>
    </row>
    <row r="9" spans="1:2" s="11" customFormat="1" ht="42.75" customHeight="1">
      <c r="A9" s="19" t="s">
        <v>1018</v>
      </c>
      <c r="B9" s="19"/>
    </row>
    <row r="10" spans="1:2" s="11" customFormat="1" ht="42.75" customHeight="1">
      <c r="A10" s="19" t="s">
        <v>1051</v>
      </c>
      <c r="B10" s="19"/>
    </row>
    <row r="11" spans="1:2" s="11" customFormat="1" ht="42.75" customHeight="1">
      <c r="A11" s="19" t="s">
        <v>1052</v>
      </c>
      <c r="B11" s="19"/>
    </row>
    <row r="12" spans="1:2" s="11" customFormat="1" ht="42.75" customHeight="1">
      <c r="A12" s="19" t="s">
        <v>1053</v>
      </c>
      <c r="B12" s="19"/>
    </row>
  </sheetData>
  <mergeCells count="1">
    <mergeCell ref="A1:B1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topLeftCell="A22" workbookViewId="0">
      <selection activeCell="B15" sqref="B15"/>
    </sheetView>
  </sheetViews>
  <sheetFormatPr defaultRowHeight="14.25"/>
  <cols>
    <col min="1" max="1" width="7" customWidth="1"/>
    <col min="2" max="2" width="53.625" customWidth="1"/>
    <col min="3" max="3" width="16.625" customWidth="1"/>
  </cols>
  <sheetData>
    <row r="1" spans="1:3" ht="26.25" customHeight="1">
      <c r="A1" s="12" t="s">
        <v>140</v>
      </c>
      <c r="B1" s="11"/>
      <c r="C1" s="11"/>
    </row>
    <row r="2" spans="1:3" ht="47.25" customHeight="1" thickBot="1">
      <c r="A2" s="147" t="s">
        <v>139</v>
      </c>
      <c r="B2" s="147"/>
      <c r="C2" s="147"/>
    </row>
    <row r="3" spans="1:3" ht="33" customHeight="1">
      <c r="A3" s="28" t="s">
        <v>71</v>
      </c>
      <c r="B3" s="29" t="s">
        <v>1001</v>
      </c>
      <c r="C3" s="29" t="s">
        <v>72</v>
      </c>
    </row>
    <row r="4" spans="1:3" ht="33" customHeight="1">
      <c r="A4" s="148" t="s">
        <v>1002</v>
      </c>
      <c r="B4" s="148"/>
      <c r="C4" s="33">
        <f>C5+C12</f>
        <v>69800</v>
      </c>
    </row>
    <row r="5" spans="1:3" ht="33" customHeight="1">
      <c r="A5" s="149" t="s">
        <v>73</v>
      </c>
      <c r="B5" s="149"/>
      <c r="C5" s="34">
        <f>SUM(C6:C11)</f>
        <v>12900</v>
      </c>
    </row>
    <row r="6" spans="1:3" ht="33" customHeight="1">
      <c r="A6" s="22">
        <v>1</v>
      </c>
      <c r="B6" s="30" t="s">
        <v>1070</v>
      </c>
      <c r="C6" s="35">
        <v>1400</v>
      </c>
    </row>
    <row r="7" spans="1:3" ht="33" customHeight="1">
      <c r="A7" s="22">
        <v>2</v>
      </c>
      <c r="B7" s="30" t="s">
        <v>75</v>
      </c>
      <c r="C7" s="35">
        <v>5500</v>
      </c>
    </row>
    <row r="8" spans="1:3" ht="33" customHeight="1">
      <c r="A8" s="22">
        <v>3</v>
      </c>
      <c r="B8" s="30" t="s">
        <v>76</v>
      </c>
      <c r="C8" s="35">
        <v>3610</v>
      </c>
    </row>
    <row r="9" spans="1:3" ht="33" customHeight="1">
      <c r="A9" s="22">
        <v>4</v>
      </c>
      <c r="B9" s="30" t="s">
        <v>77</v>
      </c>
      <c r="C9" s="35">
        <v>490</v>
      </c>
    </row>
    <row r="10" spans="1:3" ht="33" customHeight="1">
      <c r="A10" s="22">
        <v>5</v>
      </c>
      <c r="B10" s="30" t="s">
        <v>1071</v>
      </c>
      <c r="C10" s="35">
        <v>400</v>
      </c>
    </row>
    <row r="11" spans="1:3" ht="33" customHeight="1">
      <c r="A11" s="22">
        <v>6</v>
      </c>
      <c r="B11" s="30" t="s">
        <v>1072</v>
      </c>
      <c r="C11" s="35">
        <v>1500</v>
      </c>
    </row>
    <row r="12" spans="1:3" ht="33" customHeight="1">
      <c r="A12" s="149" t="s">
        <v>74</v>
      </c>
      <c r="B12" s="149"/>
      <c r="C12" s="34">
        <f>SUM(C13:C17)</f>
        <v>56900</v>
      </c>
    </row>
    <row r="13" spans="1:3" ht="33" customHeight="1">
      <c r="A13" s="22">
        <v>1</v>
      </c>
      <c r="B13" s="30" t="s">
        <v>83</v>
      </c>
      <c r="C13" s="35">
        <v>11300</v>
      </c>
    </row>
    <row r="14" spans="1:3" ht="33" customHeight="1">
      <c r="A14" s="22">
        <v>2</v>
      </c>
      <c r="B14" s="30" t="s">
        <v>84</v>
      </c>
      <c r="C14" s="35">
        <v>10000</v>
      </c>
    </row>
    <row r="15" spans="1:3" ht="33" customHeight="1">
      <c r="A15" s="22">
        <v>3</v>
      </c>
      <c r="B15" s="30" t="s">
        <v>87</v>
      </c>
      <c r="C15" s="35">
        <v>13600</v>
      </c>
    </row>
    <row r="16" spans="1:3" ht="33" customHeight="1">
      <c r="A16" s="25">
        <v>4</v>
      </c>
      <c r="B16" s="31" t="s">
        <v>88</v>
      </c>
      <c r="C16" s="36">
        <v>4800</v>
      </c>
    </row>
    <row r="17" spans="1:3" ht="33" customHeight="1" thickBot="1">
      <c r="A17" s="27">
        <v>5</v>
      </c>
      <c r="B17" s="32" t="s">
        <v>89</v>
      </c>
      <c r="C17" s="37">
        <v>17200</v>
      </c>
    </row>
    <row r="18" spans="1:3">
      <c r="A18" s="11"/>
      <c r="B18" s="11"/>
      <c r="C18" s="11"/>
    </row>
    <row r="19" spans="1:3">
      <c r="A19" s="11"/>
      <c r="B19" s="11"/>
      <c r="C19" s="11"/>
    </row>
    <row r="20" spans="1:3">
      <c r="A20" s="11"/>
      <c r="B20" s="11"/>
      <c r="C20" s="11"/>
    </row>
    <row r="21" spans="1:3">
      <c r="A21" s="11"/>
      <c r="B21" s="11"/>
      <c r="C21" s="11"/>
    </row>
    <row r="22" spans="1:3">
      <c r="A22" s="11"/>
      <c r="B22" s="11"/>
      <c r="C22" s="11"/>
    </row>
    <row r="23" spans="1:3">
      <c r="A23" s="11"/>
      <c r="B23" s="11"/>
      <c r="C23" s="11"/>
    </row>
  </sheetData>
  <mergeCells count="4">
    <mergeCell ref="A2:C2"/>
    <mergeCell ref="A4:B4"/>
    <mergeCell ref="A5:B5"/>
    <mergeCell ref="A12:B12"/>
  </mergeCells>
  <phoneticPr fontId="3" type="noConversion"/>
  <printOptions horizontalCentered="1"/>
  <pageMargins left="0.70866141732283472" right="0.70866141732283472" top="0.94488188976377963" bottom="0.9448818897637796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opLeftCell="A4" workbookViewId="0">
      <selection activeCell="C6" sqref="C6"/>
    </sheetView>
  </sheetViews>
  <sheetFormatPr defaultRowHeight="14.25"/>
  <cols>
    <col min="1" max="1" width="44.875" customWidth="1"/>
    <col min="2" max="4" width="14.625" customWidth="1"/>
  </cols>
  <sheetData>
    <row r="1" spans="1:4" ht="21" customHeight="1">
      <c r="A1" s="12" t="s">
        <v>141</v>
      </c>
      <c r="B1" s="11"/>
      <c r="C1" s="11"/>
      <c r="D1" s="11"/>
    </row>
    <row r="2" spans="1:4" ht="40.5" customHeight="1">
      <c r="A2" s="146" t="s">
        <v>142</v>
      </c>
      <c r="B2" s="146"/>
      <c r="C2" s="146"/>
      <c r="D2" s="146"/>
    </row>
    <row r="3" spans="1:4" ht="21.75" customHeight="1" thickBot="1">
      <c r="A3" s="42"/>
      <c r="B3" s="42"/>
      <c r="C3" s="42"/>
      <c r="D3" s="43" t="s">
        <v>2</v>
      </c>
    </row>
    <row r="4" spans="1:4" ht="31.5" customHeight="1">
      <c r="A4" s="45" t="s">
        <v>1003</v>
      </c>
      <c r="B4" s="46" t="s">
        <v>32</v>
      </c>
      <c r="C4" s="46" t="s">
        <v>33</v>
      </c>
      <c r="D4" s="46" t="s">
        <v>34</v>
      </c>
    </row>
    <row r="5" spans="1:4" ht="31.5" customHeight="1">
      <c r="A5" s="38" t="s">
        <v>1004</v>
      </c>
      <c r="B5" s="47">
        <f>SUM(B6,B7,B11,B14,B15,B19)</f>
        <v>305658</v>
      </c>
      <c r="C5" s="47">
        <f t="shared" ref="C5:D5" si="0">SUM(C6,C7,C11,C14,C15,C19)</f>
        <v>321216</v>
      </c>
      <c r="D5" s="47">
        <f t="shared" si="0"/>
        <v>15558</v>
      </c>
    </row>
    <row r="6" spans="1:4" ht="31.5" customHeight="1">
      <c r="A6" s="39" t="s">
        <v>35</v>
      </c>
      <c r="B6" s="48">
        <v>95387</v>
      </c>
      <c r="C6" s="48">
        <f>'2-1地方一般公共预算收入调整明细表'!C5</f>
        <v>98045</v>
      </c>
      <c r="D6" s="48">
        <f>C6-B6</f>
        <v>2658</v>
      </c>
    </row>
    <row r="7" spans="1:4" ht="31.5" customHeight="1">
      <c r="A7" s="40" t="s">
        <v>70</v>
      </c>
      <c r="B7" s="49">
        <f>SUM(B8:B10)</f>
        <v>120983</v>
      </c>
      <c r="C7" s="49">
        <f>SUM(C8:C10)</f>
        <v>120983</v>
      </c>
      <c r="D7" s="49">
        <f t="shared" ref="D7:D19" si="1">C7-B7</f>
        <v>0</v>
      </c>
    </row>
    <row r="8" spans="1:4" ht="31.5" customHeight="1">
      <c r="A8" s="23" t="s">
        <v>40</v>
      </c>
      <c r="B8" s="35">
        <v>7771</v>
      </c>
      <c r="C8" s="35">
        <v>7771</v>
      </c>
      <c r="D8" s="35"/>
    </row>
    <row r="9" spans="1:4" ht="31.5" customHeight="1">
      <c r="A9" s="23" t="s">
        <v>41</v>
      </c>
      <c r="B9" s="35">
        <v>99605</v>
      </c>
      <c r="C9" s="35">
        <v>99605</v>
      </c>
      <c r="D9" s="35">
        <f t="shared" si="1"/>
        <v>0</v>
      </c>
    </row>
    <row r="10" spans="1:4" ht="31.5" customHeight="1">
      <c r="A10" s="23" t="s">
        <v>42</v>
      </c>
      <c r="B10" s="35">
        <v>13607</v>
      </c>
      <c r="C10" s="35">
        <v>13607</v>
      </c>
      <c r="D10" s="35">
        <f t="shared" si="1"/>
        <v>0</v>
      </c>
    </row>
    <row r="11" spans="1:4" ht="31.5" customHeight="1">
      <c r="A11" s="41" t="s">
        <v>36</v>
      </c>
      <c r="B11" s="49">
        <f>SUM(B12:B13)</f>
        <v>19823</v>
      </c>
      <c r="C11" s="49">
        <f t="shared" ref="C11" si="2">SUM(C12:C13)</f>
        <v>32723</v>
      </c>
      <c r="D11" s="49">
        <f t="shared" si="1"/>
        <v>12900</v>
      </c>
    </row>
    <row r="12" spans="1:4" ht="31.5" customHeight="1">
      <c r="A12" s="23" t="s">
        <v>43</v>
      </c>
      <c r="B12" s="35"/>
      <c r="C12" s="35">
        <v>12900</v>
      </c>
      <c r="D12" s="35">
        <f t="shared" si="1"/>
        <v>12900</v>
      </c>
    </row>
    <row r="13" spans="1:4" ht="31.5" customHeight="1">
      <c r="A13" s="23" t="s">
        <v>85</v>
      </c>
      <c r="B13" s="35">
        <v>19823</v>
      </c>
      <c r="C13" s="35">
        <v>19823</v>
      </c>
      <c r="D13" s="50">
        <f t="shared" si="1"/>
        <v>0</v>
      </c>
    </row>
    <row r="14" spans="1:4" ht="31.5" customHeight="1">
      <c r="A14" s="39" t="s">
        <v>37</v>
      </c>
      <c r="B14" s="48">
        <v>12720</v>
      </c>
      <c r="C14" s="48">
        <v>12720</v>
      </c>
      <c r="D14" s="48">
        <f t="shared" si="1"/>
        <v>0</v>
      </c>
    </row>
    <row r="15" spans="1:4" ht="31.5" customHeight="1">
      <c r="A15" s="41" t="s">
        <v>38</v>
      </c>
      <c r="B15" s="49">
        <f>SUM(B16:B18)</f>
        <v>43300</v>
      </c>
      <c r="C15" s="49">
        <f t="shared" ref="C15:D15" si="3">SUM(C16:C18)</f>
        <v>43300</v>
      </c>
      <c r="D15" s="49">
        <f t="shared" si="3"/>
        <v>0</v>
      </c>
    </row>
    <row r="16" spans="1:4" ht="31.5" customHeight="1">
      <c r="A16" s="23" t="s">
        <v>44</v>
      </c>
      <c r="B16" s="35">
        <v>31000</v>
      </c>
      <c r="C16" s="35">
        <v>31000</v>
      </c>
      <c r="D16" s="35">
        <f t="shared" si="1"/>
        <v>0</v>
      </c>
    </row>
    <row r="17" spans="1:4" ht="31.5" customHeight="1">
      <c r="A17" s="23" t="s">
        <v>86</v>
      </c>
      <c r="B17" s="35">
        <v>5000</v>
      </c>
      <c r="C17" s="35">
        <v>5000</v>
      </c>
      <c r="D17" s="35">
        <f t="shared" si="1"/>
        <v>0</v>
      </c>
    </row>
    <row r="18" spans="1:4" ht="31.5" customHeight="1">
      <c r="A18" s="26" t="s">
        <v>45</v>
      </c>
      <c r="B18" s="36">
        <v>7300</v>
      </c>
      <c r="C18" s="36">
        <v>7300</v>
      </c>
      <c r="D18" s="36">
        <f t="shared" si="1"/>
        <v>0</v>
      </c>
    </row>
    <row r="19" spans="1:4" ht="31.5" customHeight="1" thickBot="1">
      <c r="A19" s="44" t="s">
        <v>39</v>
      </c>
      <c r="B19" s="37">
        <v>13445</v>
      </c>
      <c r="C19" s="37">
        <v>13445</v>
      </c>
      <c r="D19" s="37">
        <f t="shared" si="1"/>
        <v>0</v>
      </c>
    </row>
    <row r="20" spans="1:4" ht="20.25" customHeight="1">
      <c r="A20" s="81"/>
    </row>
  </sheetData>
  <mergeCells count="1">
    <mergeCell ref="A2:D2"/>
  </mergeCells>
  <phoneticPr fontId="3" type="noConversion"/>
  <printOptions horizontalCentered="1"/>
  <pageMargins left="0.70866141732283472" right="0.70866141732283472" top="0.94488188976377963" bottom="0.94488188976377963" header="0.31496062992125984" footer="0.31496062992125984"/>
  <pageSetup paperSize="9" scale="92" fitToHeight="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6"/>
  <sheetViews>
    <sheetView showGridLines="0" showZeros="0" zoomScale="93" workbookViewId="0">
      <pane ySplit="4" topLeftCell="A5" activePane="bottomLeft" state="frozen"/>
      <selection activeCell="A3" sqref="A3"/>
      <selection pane="bottomLeft" activeCell="A32" sqref="A32:C32"/>
    </sheetView>
  </sheetViews>
  <sheetFormatPr defaultColWidth="9" defaultRowHeight="15.75"/>
  <cols>
    <col min="1" max="1" width="43.625" style="1" customWidth="1"/>
    <col min="2" max="3" width="12.125" style="2" customWidth="1"/>
    <col min="4" max="4" width="12.125" style="1" customWidth="1"/>
    <col min="5" max="16384" width="9" style="1"/>
  </cols>
  <sheetData>
    <row r="1" spans="1:4" ht="18" customHeight="1">
      <c r="A1" s="13" t="s">
        <v>144</v>
      </c>
    </row>
    <row r="2" spans="1:4" ht="34.5" customHeight="1">
      <c r="A2" s="151" t="s">
        <v>143</v>
      </c>
      <c r="B2" s="151"/>
      <c r="C2" s="151"/>
      <c r="D2" s="151"/>
    </row>
    <row r="3" spans="1:4" ht="20.25" customHeight="1" thickBot="1">
      <c r="A3" s="52"/>
      <c r="B3" s="53"/>
      <c r="C3" s="53"/>
      <c r="D3" s="54" t="s">
        <v>1</v>
      </c>
    </row>
    <row r="4" spans="1:4" ht="31.5" customHeight="1">
      <c r="A4" s="56" t="s">
        <v>1005</v>
      </c>
      <c r="B4" s="57" t="s">
        <v>3</v>
      </c>
      <c r="C4" s="57" t="s">
        <v>4</v>
      </c>
      <c r="D4" s="57" t="s">
        <v>5</v>
      </c>
    </row>
    <row r="5" spans="1:4" ht="23.25" customHeight="1">
      <c r="A5" s="21" t="s">
        <v>1006</v>
      </c>
      <c r="B5" s="33">
        <f>SUM(B6,B23)</f>
        <v>95387</v>
      </c>
      <c r="C5" s="33">
        <f t="shared" ref="C5:D5" si="0">SUM(C6,C23)</f>
        <v>98045</v>
      </c>
      <c r="D5" s="33">
        <f t="shared" si="0"/>
        <v>2658</v>
      </c>
    </row>
    <row r="6" spans="1:4" ht="20.100000000000001" customHeight="1">
      <c r="A6" s="51" t="s">
        <v>80</v>
      </c>
      <c r="B6" s="34">
        <f>SUM(B7:B22)</f>
        <v>65414</v>
      </c>
      <c r="C6" s="34">
        <f t="shared" ref="C6:D6" si="1">SUM(C7:C22)</f>
        <v>68000</v>
      </c>
      <c r="D6" s="64">
        <f t="shared" si="1"/>
        <v>2586</v>
      </c>
    </row>
    <row r="7" spans="1:4" ht="20.100000000000001" customHeight="1">
      <c r="A7" s="39" t="s">
        <v>8</v>
      </c>
      <c r="B7" s="48">
        <v>23346</v>
      </c>
      <c r="C7" s="60">
        <v>27669</v>
      </c>
      <c r="D7" s="65">
        <f>C7-B7</f>
        <v>4323</v>
      </c>
    </row>
    <row r="8" spans="1:4" ht="20.100000000000001" customHeight="1">
      <c r="A8" s="39" t="s">
        <v>9</v>
      </c>
      <c r="B8" s="48">
        <v>5385</v>
      </c>
      <c r="C8" s="60">
        <v>4959</v>
      </c>
      <c r="D8" s="65">
        <f t="shared" ref="D8:D22" si="2">C8-B8</f>
        <v>-426</v>
      </c>
    </row>
    <row r="9" spans="1:4" ht="20.100000000000001" customHeight="1">
      <c r="A9" s="39" t="s">
        <v>10</v>
      </c>
      <c r="B9" s="48"/>
      <c r="C9" s="60"/>
      <c r="D9" s="65">
        <f t="shared" si="2"/>
        <v>0</v>
      </c>
    </row>
    <row r="10" spans="1:4" ht="20.100000000000001" customHeight="1">
      <c r="A10" s="39" t="s">
        <v>11</v>
      </c>
      <c r="B10" s="48">
        <v>958</v>
      </c>
      <c r="C10" s="60">
        <v>922</v>
      </c>
      <c r="D10" s="65">
        <f t="shared" si="2"/>
        <v>-36</v>
      </c>
    </row>
    <row r="11" spans="1:4" ht="20.100000000000001" customHeight="1">
      <c r="A11" s="39" t="s">
        <v>12</v>
      </c>
      <c r="B11" s="48">
        <v>420</v>
      </c>
      <c r="C11" s="60">
        <v>637</v>
      </c>
      <c r="D11" s="65">
        <f t="shared" si="2"/>
        <v>217</v>
      </c>
    </row>
    <row r="12" spans="1:4" ht="20.100000000000001" customHeight="1">
      <c r="A12" s="39" t="s">
        <v>13</v>
      </c>
      <c r="B12" s="48">
        <v>4400</v>
      </c>
      <c r="C12" s="60">
        <v>5185</v>
      </c>
      <c r="D12" s="65">
        <f t="shared" si="2"/>
        <v>785</v>
      </c>
    </row>
    <row r="13" spans="1:4" ht="20.100000000000001" customHeight="1">
      <c r="A13" s="39" t="s">
        <v>14</v>
      </c>
      <c r="B13" s="48">
        <v>1790</v>
      </c>
      <c r="C13" s="60">
        <v>2201</v>
      </c>
      <c r="D13" s="65">
        <f t="shared" si="2"/>
        <v>411</v>
      </c>
    </row>
    <row r="14" spans="1:4" ht="20.100000000000001" customHeight="1">
      <c r="A14" s="39" t="s">
        <v>15</v>
      </c>
      <c r="B14" s="48">
        <v>835</v>
      </c>
      <c r="C14" s="60">
        <v>1302</v>
      </c>
      <c r="D14" s="65">
        <f t="shared" si="2"/>
        <v>467</v>
      </c>
    </row>
    <row r="15" spans="1:4" ht="20.100000000000001" customHeight="1">
      <c r="A15" s="39" t="s">
        <v>16</v>
      </c>
      <c r="B15" s="48">
        <v>1250</v>
      </c>
      <c r="C15" s="60">
        <v>1378</v>
      </c>
      <c r="D15" s="65">
        <f t="shared" si="2"/>
        <v>128</v>
      </c>
    </row>
    <row r="16" spans="1:4" ht="20.100000000000001" customHeight="1">
      <c r="A16" s="39" t="s">
        <v>17</v>
      </c>
      <c r="B16" s="48">
        <v>3010</v>
      </c>
      <c r="C16" s="60">
        <v>3490</v>
      </c>
      <c r="D16" s="65">
        <f t="shared" si="2"/>
        <v>480</v>
      </c>
    </row>
    <row r="17" spans="1:4" ht="20.100000000000001" customHeight="1">
      <c r="A17" s="39" t="s">
        <v>18</v>
      </c>
      <c r="B17" s="48">
        <v>7460</v>
      </c>
      <c r="C17" s="60">
        <v>9911</v>
      </c>
      <c r="D17" s="65">
        <f t="shared" si="2"/>
        <v>2451</v>
      </c>
    </row>
    <row r="18" spans="1:4" ht="20.100000000000001" customHeight="1">
      <c r="A18" s="39" t="s">
        <v>19</v>
      </c>
      <c r="B18" s="48">
        <v>1865</v>
      </c>
      <c r="C18" s="60">
        <v>392</v>
      </c>
      <c r="D18" s="65">
        <f t="shared" si="2"/>
        <v>-1473</v>
      </c>
    </row>
    <row r="19" spans="1:4" ht="20.100000000000001" customHeight="1">
      <c r="A19" s="39" t="s">
        <v>20</v>
      </c>
      <c r="B19" s="48">
        <v>14500</v>
      </c>
      <c r="C19" s="60">
        <v>9719</v>
      </c>
      <c r="D19" s="65">
        <f t="shared" si="2"/>
        <v>-4781</v>
      </c>
    </row>
    <row r="20" spans="1:4" ht="20.100000000000001" customHeight="1">
      <c r="A20" s="39" t="s">
        <v>21</v>
      </c>
      <c r="B20" s="48"/>
      <c r="C20" s="60"/>
      <c r="D20" s="65">
        <f t="shared" si="2"/>
        <v>0</v>
      </c>
    </row>
    <row r="21" spans="1:4" ht="20.100000000000001" customHeight="1">
      <c r="A21" s="39" t="s">
        <v>31</v>
      </c>
      <c r="B21" s="48">
        <v>195</v>
      </c>
      <c r="C21" s="60">
        <v>235</v>
      </c>
      <c r="D21" s="65">
        <f t="shared" si="2"/>
        <v>40</v>
      </c>
    </row>
    <row r="22" spans="1:4" ht="20.100000000000001" customHeight="1">
      <c r="A22" s="39" t="s">
        <v>22</v>
      </c>
      <c r="B22" s="48">
        <v>0</v>
      </c>
      <c r="C22" s="61"/>
      <c r="D22" s="65">
        <f t="shared" si="2"/>
        <v>0</v>
      </c>
    </row>
    <row r="23" spans="1:4" ht="21" customHeight="1">
      <c r="A23" s="51" t="s">
        <v>81</v>
      </c>
      <c r="B23" s="34">
        <f>SUM(B24:B31)</f>
        <v>29973</v>
      </c>
      <c r="C23" s="34">
        <f>SUM(C24:C31)</f>
        <v>30045</v>
      </c>
      <c r="D23" s="34">
        <f>SUM(D24:D31)</f>
        <v>72</v>
      </c>
    </row>
    <row r="24" spans="1:4" ht="20.100000000000001" customHeight="1">
      <c r="A24" s="39" t="s">
        <v>23</v>
      </c>
      <c r="B24" s="48">
        <v>4246</v>
      </c>
      <c r="C24" s="60">
        <v>5192</v>
      </c>
      <c r="D24" s="65">
        <f>C24-B24</f>
        <v>946</v>
      </c>
    </row>
    <row r="25" spans="1:4" ht="20.100000000000001" customHeight="1">
      <c r="A25" s="39" t="s">
        <v>24</v>
      </c>
      <c r="B25" s="48">
        <v>3901</v>
      </c>
      <c r="C25" s="60">
        <v>2818</v>
      </c>
      <c r="D25" s="65">
        <f t="shared" ref="D25:D31" si="3">C25-B25</f>
        <v>-1083</v>
      </c>
    </row>
    <row r="26" spans="1:4" ht="20.100000000000001" customHeight="1">
      <c r="A26" s="39" t="s">
        <v>25</v>
      </c>
      <c r="B26" s="48">
        <v>3729</v>
      </c>
      <c r="C26" s="60">
        <v>2060</v>
      </c>
      <c r="D26" s="65">
        <f t="shared" si="3"/>
        <v>-1669</v>
      </c>
    </row>
    <row r="27" spans="1:4" ht="20.100000000000001" customHeight="1">
      <c r="A27" s="39" t="s">
        <v>26</v>
      </c>
      <c r="B27" s="48"/>
      <c r="C27" s="60"/>
      <c r="D27" s="65">
        <f t="shared" si="3"/>
        <v>0</v>
      </c>
    </row>
    <row r="28" spans="1:4" ht="20.100000000000001" customHeight="1">
      <c r="A28" s="39" t="s">
        <v>27</v>
      </c>
      <c r="B28" s="48">
        <v>13051</v>
      </c>
      <c r="C28" s="60">
        <v>15539</v>
      </c>
      <c r="D28" s="65">
        <f t="shared" si="3"/>
        <v>2488</v>
      </c>
    </row>
    <row r="29" spans="1:4" ht="20.100000000000001" customHeight="1">
      <c r="A29" s="39" t="s">
        <v>28</v>
      </c>
      <c r="B29" s="48"/>
      <c r="C29" s="60">
        <v>301</v>
      </c>
      <c r="D29" s="65">
        <f t="shared" si="3"/>
        <v>301</v>
      </c>
    </row>
    <row r="30" spans="1:4" s="6" customFormat="1" ht="20.100000000000001" customHeight="1">
      <c r="A30" s="55" t="s">
        <v>29</v>
      </c>
      <c r="B30" s="58"/>
      <c r="C30" s="62"/>
      <c r="D30" s="66">
        <f t="shared" si="3"/>
        <v>0</v>
      </c>
    </row>
    <row r="31" spans="1:4" s="6" customFormat="1" ht="20.100000000000001" customHeight="1" thickBot="1">
      <c r="A31" s="52" t="s">
        <v>30</v>
      </c>
      <c r="B31" s="59">
        <v>5046</v>
      </c>
      <c r="C31" s="63">
        <v>4135</v>
      </c>
      <c r="D31" s="67">
        <f t="shared" si="3"/>
        <v>-911</v>
      </c>
    </row>
    <row r="32" spans="1:4" ht="18.75" customHeight="1">
      <c r="A32" s="150" t="s">
        <v>0</v>
      </c>
      <c r="B32" s="150"/>
      <c r="C32" s="150"/>
    </row>
    <row r="33" ht="20.100000000000001" customHeight="1"/>
    <row r="34" ht="20.100000000000001" customHeight="1"/>
    <row r="35" ht="20.100000000000001" customHeight="1"/>
    <row r="36" ht="20.100000000000001" customHeight="1"/>
  </sheetData>
  <mergeCells count="2">
    <mergeCell ref="A32:C32"/>
    <mergeCell ref="A2:D2"/>
  </mergeCells>
  <phoneticPr fontId="3" type="noConversion"/>
  <printOptions horizontalCentered="1"/>
  <pageMargins left="0.47244094488188981" right="0.47244094488188981" top="0.94488188976377963" bottom="0.94488188976377963" header="0" footer="0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5" sqref="D5"/>
    </sheetView>
  </sheetViews>
  <sheetFormatPr defaultRowHeight="14.25"/>
  <cols>
    <col min="1" max="1" width="44.875" customWidth="1"/>
    <col min="2" max="2" width="11.75" style="15" customWidth="1"/>
    <col min="3" max="3" width="11.625" style="15" customWidth="1"/>
    <col min="4" max="4" width="10.75" customWidth="1"/>
  </cols>
  <sheetData>
    <row r="1" spans="1:4" ht="23.25" customHeight="1">
      <c r="A1" s="12" t="s">
        <v>145</v>
      </c>
    </row>
    <row r="2" spans="1:4" ht="33" customHeight="1">
      <c r="A2" s="152" t="s">
        <v>1075</v>
      </c>
      <c r="B2" s="152"/>
      <c r="C2" s="152"/>
      <c r="D2" s="152"/>
    </row>
    <row r="3" spans="1:4" ht="21" customHeight="1" thickBot="1">
      <c r="A3" s="52"/>
      <c r="B3" s="53"/>
      <c r="C3" s="88"/>
      <c r="D3" s="54" t="s">
        <v>1</v>
      </c>
    </row>
    <row r="4" spans="1:4" ht="29.25" customHeight="1">
      <c r="A4" s="56" t="s">
        <v>147</v>
      </c>
      <c r="B4" s="57" t="s">
        <v>3</v>
      </c>
      <c r="C4" s="89" t="s">
        <v>1068</v>
      </c>
      <c r="D4" s="57" t="s">
        <v>5</v>
      </c>
    </row>
    <row r="5" spans="1:4" ht="26.25" customHeight="1">
      <c r="A5" s="21" t="s">
        <v>181</v>
      </c>
      <c r="B5" s="33">
        <f>SUM(B6:B38)</f>
        <v>99605</v>
      </c>
      <c r="C5" s="90">
        <f t="shared" ref="C5" si="0">SUM(C6:C38)</f>
        <v>86675</v>
      </c>
      <c r="D5" s="33">
        <f t="shared" ref="D5" si="1">SUM(D6:D38)</f>
        <v>-12930</v>
      </c>
    </row>
    <row r="6" spans="1:4" ht="27.75" customHeight="1">
      <c r="A6" s="68" t="s">
        <v>148</v>
      </c>
      <c r="B6" s="35"/>
      <c r="C6" s="91"/>
      <c r="D6" s="35">
        <f>C6-B6</f>
        <v>0</v>
      </c>
    </row>
    <row r="7" spans="1:4" ht="27.75" customHeight="1">
      <c r="A7" s="68" t="s">
        <v>149</v>
      </c>
      <c r="B7" s="35">
        <v>19571</v>
      </c>
      <c r="C7" s="91">
        <v>19628</v>
      </c>
      <c r="D7" s="35">
        <f t="shared" ref="D7:D38" si="2">C7-B7</f>
        <v>57</v>
      </c>
    </row>
    <row r="8" spans="1:4" ht="27.75" customHeight="1">
      <c r="A8" s="68" t="s">
        <v>150</v>
      </c>
      <c r="B8" s="35">
        <v>12530</v>
      </c>
      <c r="C8" s="91">
        <v>6704</v>
      </c>
      <c r="D8" s="35">
        <f t="shared" si="2"/>
        <v>-5826</v>
      </c>
    </row>
    <row r="9" spans="1:4" ht="27.75" customHeight="1">
      <c r="A9" s="69" t="s">
        <v>151</v>
      </c>
      <c r="B9" s="35">
        <v>1077</v>
      </c>
      <c r="C9" s="91"/>
      <c r="D9" s="35">
        <f t="shared" si="2"/>
        <v>-1077</v>
      </c>
    </row>
    <row r="10" spans="1:4" ht="27.75" customHeight="1">
      <c r="A10" s="69" t="s">
        <v>152</v>
      </c>
      <c r="B10" s="35">
        <v>307</v>
      </c>
      <c r="C10" s="91">
        <v>521</v>
      </c>
      <c r="D10" s="35">
        <f t="shared" si="2"/>
        <v>214</v>
      </c>
    </row>
    <row r="11" spans="1:4" ht="27.75" customHeight="1">
      <c r="A11" s="69" t="s">
        <v>153</v>
      </c>
      <c r="B11" s="35"/>
      <c r="C11" s="91"/>
      <c r="D11" s="35">
        <f t="shared" si="2"/>
        <v>0</v>
      </c>
    </row>
    <row r="12" spans="1:4" ht="27.75" customHeight="1">
      <c r="A12" s="69" t="s">
        <v>154</v>
      </c>
      <c r="B12" s="35">
        <v>2947</v>
      </c>
      <c r="C12" s="91">
        <v>2848</v>
      </c>
      <c r="D12" s="35">
        <f t="shared" si="2"/>
        <v>-99</v>
      </c>
    </row>
    <row r="13" spans="1:4" ht="27.75" customHeight="1">
      <c r="A13" s="69" t="s">
        <v>155</v>
      </c>
      <c r="B13" s="35"/>
      <c r="C13" s="91"/>
      <c r="D13" s="35">
        <f t="shared" si="2"/>
        <v>0</v>
      </c>
    </row>
    <row r="14" spans="1:4" ht="27.75" customHeight="1">
      <c r="A14" s="69" t="s">
        <v>156</v>
      </c>
      <c r="B14" s="35">
        <v>13873</v>
      </c>
      <c r="C14" s="91">
        <v>165</v>
      </c>
      <c r="D14" s="35">
        <f t="shared" si="2"/>
        <v>-13708</v>
      </c>
    </row>
    <row r="15" spans="1:4" ht="27.75" customHeight="1">
      <c r="A15" s="69" t="s">
        <v>157</v>
      </c>
      <c r="B15" s="35">
        <v>883</v>
      </c>
      <c r="C15" s="91">
        <v>1051</v>
      </c>
      <c r="D15" s="35">
        <f t="shared" si="2"/>
        <v>168</v>
      </c>
    </row>
    <row r="16" spans="1:4" ht="27.75" customHeight="1">
      <c r="A16" s="69" t="s">
        <v>158</v>
      </c>
      <c r="B16" s="35"/>
      <c r="C16" s="91"/>
      <c r="D16" s="35">
        <f t="shared" si="2"/>
        <v>0</v>
      </c>
    </row>
    <row r="17" spans="1:4" ht="27.75" customHeight="1">
      <c r="A17" s="69" t="s">
        <v>159</v>
      </c>
      <c r="B17" s="35"/>
      <c r="C17" s="91"/>
      <c r="D17" s="35">
        <f t="shared" si="2"/>
        <v>0</v>
      </c>
    </row>
    <row r="18" spans="1:4" ht="27.75" customHeight="1">
      <c r="A18" s="69" t="s">
        <v>160</v>
      </c>
      <c r="B18" s="35">
        <v>833</v>
      </c>
      <c r="C18" s="91">
        <v>1992</v>
      </c>
      <c r="D18" s="35">
        <f t="shared" si="2"/>
        <v>1159</v>
      </c>
    </row>
    <row r="19" spans="1:4" ht="27.75" customHeight="1">
      <c r="A19" s="69" t="s">
        <v>161</v>
      </c>
      <c r="B19" s="35"/>
      <c r="C19" s="91"/>
      <c r="D19" s="35">
        <f t="shared" si="2"/>
        <v>0</v>
      </c>
    </row>
    <row r="20" spans="1:4" ht="27.75" customHeight="1">
      <c r="A20" s="69" t="s">
        <v>162</v>
      </c>
      <c r="B20" s="35">
        <v>537</v>
      </c>
      <c r="C20" s="91">
        <v>508</v>
      </c>
      <c r="D20" s="35">
        <f t="shared" si="2"/>
        <v>-29</v>
      </c>
    </row>
    <row r="21" spans="1:4" ht="27.75" customHeight="1">
      <c r="A21" s="69" t="s">
        <v>163</v>
      </c>
      <c r="B21" s="35">
        <v>4142</v>
      </c>
      <c r="C21" s="91">
        <v>4240</v>
      </c>
      <c r="D21" s="35">
        <f t="shared" si="2"/>
        <v>98</v>
      </c>
    </row>
    <row r="22" spans="1:4" ht="27.75" customHeight="1">
      <c r="A22" s="69" t="s">
        <v>164</v>
      </c>
      <c r="B22" s="35"/>
      <c r="C22" s="91"/>
      <c r="D22" s="35">
        <f t="shared" si="2"/>
        <v>0</v>
      </c>
    </row>
    <row r="23" spans="1:4" ht="27.75" customHeight="1">
      <c r="A23" s="69" t="s">
        <v>165</v>
      </c>
      <c r="B23" s="35">
        <v>296</v>
      </c>
      <c r="C23" s="91">
        <v>290</v>
      </c>
      <c r="D23" s="35">
        <f t="shared" si="2"/>
        <v>-6</v>
      </c>
    </row>
    <row r="24" spans="1:4" ht="27.75" customHeight="1">
      <c r="A24" s="69" t="s">
        <v>166</v>
      </c>
      <c r="B24" s="35">
        <v>12471</v>
      </c>
      <c r="C24" s="91">
        <v>15659</v>
      </c>
      <c r="D24" s="35">
        <f t="shared" si="2"/>
        <v>3188</v>
      </c>
    </row>
    <row r="25" spans="1:4" ht="27.75" customHeight="1">
      <c r="A25" s="69" t="s">
        <v>167</v>
      </c>
      <c r="B25" s="35">
        <v>10758</v>
      </c>
      <c r="C25" s="91">
        <v>16481</v>
      </c>
      <c r="D25" s="35">
        <f t="shared" si="2"/>
        <v>5723</v>
      </c>
    </row>
    <row r="26" spans="1:4" ht="27.75" customHeight="1">
      <c r="A26" s="69" t="s">
        <v>168</v>
      </c>
      <c r="B26" s="35">
        <v>217</v>
      </c>
      <c r="C26" s="91">
        <v>176</v>
      </c>
      <c r="D26" s="35">
        <f t="shared" si="2"/>
        <v>-41</v>
      </c>
    </row>
    <row r="27" spans="1:4" ht="27.75" customHeight="1">
      <c r="A27" s="69" t="s">
        <v>169</v>
      </c>
      <c r="B27" s="35"/>
      <c r="C27" s="91"/>
      <c r="D27" s="35">
        <f t="shared" si="2"/>
        <v>0</v>
      </c>
    </row>
    <row r="28" spans="1:4" ht="27.75" customHeight="1">
      <c r="A28" s="69" t="s">
        <v>170</v>
      </c>
      <c r="B28" s="35">
        <v>10788</v>
      </c>
      <c r="C28" s="91">
        <v>11510</v>
      </c>
      <c r="D28" s="35">
        <f t="shared" si="2"/>
        <v>722</v>
      </c>
    </row>
    <row r="29" spans="1:4" ht="27.75" customHeight="1">
      <c r="A29" s="69" t="s">
        <v>171</v>
      </c>
      <c r="B29" s="35">
        <v>760</v>
      </c>
      <c r="C29" s="91">
        <v>2380</v>
      </c>
      <c r="D29" s="35">
        <f t="shared" si="2"/>
        <v>1620</v>
      </c>
    </row>
    <row r="30" spans="1:4" ht="27.75" customHeight="1">
      <c r="A30" s="69" t="s">
        <v>172</v>
      </c>
      <c r="B30" s="35"/>
      <c r="C30" s="91"/>
      <c r="D30" s="35">
        <f t="shared" si="2"/>
        <v>0</v>
      </c>
    </row>
    <row r="31" spans="1:4" ht="27.75" customHeight="1">
      <c r="A31" s="69" t="s">
        <v>173</v>
      </c>
      <c r="B31" s="35"/>
      <c r="C31" s="91"/>
      <c r="D31" s="35">
        <f t="shared" si="2"/>
        <v>0</v>
      </c>
    </row>
    <row r="32" spans="1:4" ht="27.75" customHeight="1">
      <c r="A32" s="69" t="s">
        <v>174</v>
      </c>
      <c r="B32" s="35"/>
      <c r="C32" s="91"/>
      <c r="D32" s="35">
        <f t="shared" si="2"/>
        <v>0</v>
      </c>
    </row>
    <row r="33" spans="1:4" ht="27.75" customHeight="1">
      <c r="A33" s="69" t="s">
        <v>175</v>
      </c>
      <c r="B33" s="35"/>
      <c r="C33" s="91"/>
      <c r="D33" s="35">
        <f t="shared" si="2"/>
        <v>0</v>
      </c>
    </row>
    <row r="34" spans="1:4" ht="27.75" customHeight="1">
      <c r="A34" s="69" t="s">
        <v>176</v>
      </c>
      <c r="B34" s="35">
        <v>2297</v>
      </c>
      <c r="C34" s="91">
        <v>1282</v>
      </c>
      <c r="D34" s="35">
        <f t="shared" si="2"/>
        <v>-1015</v>
      </c>
    </row>
    <row r="35" spans="1:4" ht="27.75" customHeight="1">
      <c r="A35" s="69" t="s">
        <v>177</v>
      </c>
      <c r="B35" s="35">
        <v>105</v>
      </c>
      <c r="C35" s="91">
        <v>135</v>
      </c>
      <c r="D35" s="35">
        <f t="shared" si="2"/>
        <v>30</v>
      </c>
    </row>
    <row r="36" spans="1:4" ht="27.75" customHeight="1">
      <c r="A36" s="69" t="s">
        <v>178</v>
      </c>
      <c r="B36" s="35">
        <v>200</v>
      </c>
      <c r="C36" s="91"/>
      <c r="D36" s="35">
        <f t="shared" si="2"/>
        <v>-200</v>
      </c>
    </row>
    <row r="37" spans="1:4" ht="27.75" customHeight="1">
      <c r="A37" s="71" t="s">
        <v>179</v>
      </c>
      <c r="B37" s="36"/>
      <c r="C37" s="92"/>
      <c r="D37" s="36">
        <f t="shared" si="2"/>
        <v>0</v>
      </c>
    </row>
    <row r="38" spans="1:4" ht="27.75" customHeight="1" thickBot="1">
      <c r="A38" s="70" t="s">
        <v>180</v>
      </c>
      <c r="B38" s="37">
        <v>5013</v>
      </c>
      <c r="C38" s="93">
        <v>1105</v>
      </c>
      <c r="D38" s="37">
        <f t="shared" si="2"/>
        <v>-3908</v>
      </c>
    </row>
  </sheetData>
  <mergeCells count="1">
    <mergeCell ref="A2:D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C6" sqref="C6"/>
    </sheetView>
  </sheetViews>
  <sheetFormatPr defaultRowHeight="14.25"/>
  <cols>
    <col min="1" max="1" width="29.875" customWidth="1"/>
    <col min="3" max="3" width="9.75" customWidth="1"/>
    <col min="6" max="6" width="9.875" customWidth="1"/>
  </cols>
  <sheetData>
    <row r="1" spans="1:9" ht="21" customHeight="1">
      <c r="A1" s="12" t="s">
        <v>1019</v>
      </c>
    </row>
    <row r="2" spans="1:9" ht="36" customHeight="1">
      <c r="A2" s="146" t="s">
        <v>1020</v>
      </c>
      <c r="B2" s="146"/>
      <c r="C2" s="146"/>
      <c r="D2" s="146"/>
      <c r="E2" s="146"/>
      <c r="F2" s="146"/>
    </row>
    <row r="3" spans="1:9" ht="20.25" customHeight="1" thickBot="1">
      <c r="A3" s="73"/>
      <c r="B3" s="73"/>
      <c r="C3" s="27"/>
      <c r="D3" s="27"/>
      <c r="E3" s="27"/>
      <c r="F3" s="74" t="s">
        <v>1021</v>
      </c>
    </row>
    <row r="4" spans="1:9" ht="23.25" customHeight="1">
      <c r="A4" s="155" t="s">
        <v>1022</v>
      </c>
      <c r="B4" s="157" t="s">
        <v>1023</v>
      </c>
      <c r="C4" s="153" t="s">
        <v>1069</v>
      </c>
      <c r="D4" s="154"/>
      <c r="E4" s="154"/>
      <c r="F4" s="157" t="s">
        <v>1055</v>
      </c>
    </row>
    <row r="5" spans="1:9" ht="23.25" customHeight="1">
      <c r="A5" s="156"/>
      <c r="B5" s="158"/>
      <c r="C5" s="77" t="s">
        <v>1024</v>
      </c>
      <c r="D5" s="20" t="s">
        <v>1025</v>
      </c>
      <c r="E5" s="20" t="s">
        <v>1026</v>
      </c>
      <c r="F5" s="158"/>
    </row>
    <row r="6" spans="1:9" ht="23.25" customHeight="1">
      <c r="A6" s="72" t="s">
        <v>1027</v>
      </c>
      <c r="B6" s="76">
        <f>SUM(B7:B26)</f>
        <v>13607</v>
      </c>
      <c r="C6" s="76">
        <f t="shared" ref="C6:F6" si="0">SUM(C7:C26)</f>
        <v>24490</v>
      </c>
      <c r="D6" s="76">
        <f t="shared" si="0"/>
        <v>16745</v>
      </c>
      <c r="E6" s="76">
        <f t="shared" si="0"/>
        <v>7745</v>
      </c>
      <c r="F6" s="76">
        <f t="shared" si="0"/>
        <v>10883</v>
      </c>
    </row>
    <row r="7" spans="1:9" ht="23.25" customHeight="1">
      <c r="A7" s="24" t="s">
        <v>1028</v>
      </c>
      <c r="B7" s="35">
        <v>591</v>
      </c>
      <c r="C7" s="35">
        <f>D7+E7</f>
        <v>1533</v>
      </c>
      <c r="D7" s="48">
        <v>206</v>
      </c>
      <c r="E7" s="48">
        <v>1327</v>
      </c>
      <c r="F7" s="35">
        <f>C7-B7</f>
        <v>942</v>
      </c>
      <c r="H7" s="78"/>
      <c r="I7" s="78"/>
    </row>
    <row r="8" spans="1:9" ht="23.25" customHeight="1">
      <c r="A8" s="23" t="s">
        <v>1029</v>
      </c>
      <c r="B8" s="35"/>
      <c r="C8" s="35">
        <f t="shared" ref="C8:C25" si="1">D8+E8</f>
        <v>6</v>
      </c>
      <c r="D8" s="48"/>
      <c r="E8" s="48">
        <v>6</v>
      </c>
      <c r="F8" s="35">
        <f t="shared" ref="F8:F25" si="2">C8-B8</f>
        <v>6</v>
      </c>
    </row>
    <row r="9" spans="1:9" ht="23.25" customHeight="1">
      <c r="A9" s="24" t="s">
        <v>1030</v>
      </c>
      <c r="B9" s="35">
        <v>42</v>
      </c>
      <c r="C9" s="35">
        <f t="shared" si="1"/>
        <v>1878</v>
      </c>
      <c r="D9" s="48">
        <v>38</v>
      </c>
      <c r="E9" s="48">
        <v>1840</v>
      </c>
      <c r="F9" s="35">
        <f t="shared" si="2"/>
        <v>1836</v>
      </c>
    </row>
    <row r="10" spans="1:9" ht="23.25" customHeight="1">
      <c r="A10" s="24" t="s">
        <v>1031</v>
      </c>
      <c r="B10" s="35">
        <v>389</v>
      </c>
      <c r="C10" s="35">
        <f t="shared" si="1"/>
        <v>231</v>
      </c>
      <c r="D10" s="48">
        <v>139</v>
      </c>
      <c r="E10" s="48">
        <v>92</v>
      </c>
      <c r="F10" s="35">
        <f t="shared" si="2"/>
        <v>-158</v>
      </c>
    </row>
    <row r="11" spans="1:9" ht="23.25" customHeight="1">
      <c r="A11" s="24" t="s">
        <v>1032</v>
      </c>
      <c r="B11" s="35">
        <v>34</v>
      </c>
      <c r="C11" s="35">
        <f t="shared" si="1"/>
        <v>430</v>
      </c>
      <c r="D11" s="48">
        <v>90</v>
      </c>
      <c r="E11" s="48">
        <v>340</v>
      </c>
      <c r="F11" s="35">
        <f t="shared" si="2"/>
        <v>396</v>
      </c>
    </row>
    <row r="12" spans="1:9" ht="23.25" customHeight="1">
      <c r="A12" s="24" t="s">
        <v>1033</v>
      </c>
      <c r="B12" s="35">
        <v>432</v>
      </c>
      <c r="C12" s="35">
        <f t="shared" si="1"/>
        <v>243</v>
      </c>
      <c r="D12" s="48">
        <v>188</v>
      </c>
      <c r="E12" s="48">
        <v>55</v>
      </c>
      <c r="F12" s="35">
        <f t="shared" si="2"/>
        <v>-189</v>
      </c>
    </row>
    <row r="13" spans="1:9" ht="23.25" customHeight="1">
      <c r="A13" s="24" t="s">
        <v>1034</v>
      </c>
      <c r="B13" s="35">
        <v>1084</v>
      </c>
      <c r="C13" s="35">
        <f t="shared" si="1"/>
        <v>744</v>
      </c>
      <c r="D13" s="48">
        <v>643</v>
      </c>
      <c r="E13" s="48">
        <v>101</v>
      </c>
      <c r="F13" s="35">
        <f t="shared" si="2"/>
        <v>-340</v>
      </c>
    </row>
    <row r="14" spans="1:9" ht="23.25" customHeight="1">
      <c r="A14" s="24" t="s">
        <v>1035</v>
      </c>
      <c r="B14" s="35">
        <v>1225</v>
      </c>
      <c r="C14" s="35">
        <f t="shared" si="1"/>
        <v>846</v>
      </c>
      <c r="D14" s="48">
        <v>275</v>
      </c>
      <c r="E14" s="48">
        <v>571</v>
      </c>
      <c r="F14" s="35">
        <f t="shared" si="2"/>
        <v>-379</v>
      </c>
    </row>
    <row r="15" spans="1:9" ht="23.25" customHeight="1">
      <c r="A15" s="24" t="s">
        <v>1036</v>
      </c>
      <c r="B15" s="35">
        <v>423</v>
      </c>
      <c r="C15" s="35">
        <f t="shared" si="1"/>
        <v>1846</v>
      </c>
      <c r="D15" s="48">
        <v>1666</v>
      </c>
      <c r="E15" s="48">
        <v>180</v>
      </c>
      <c r="F15" s="35">
        <f t="shared" si="2"/>
        <v>1423</v>
      </c>
      <c r="I15" s="78"/>
    </row>
    <row r="16" spans="1:9" ht="23.25" customHeight="1">
      <c r="A16" s="24" t="s">
        <v>1037</v>
      </c>
      <c r="B16" s="35">
        <v>1019</v>
      </c>
      <c r="C16" s="35">
        <f t="shared" si="1"/>
        <v>153</v>
      </c>
      <c r="D16" s="48">
        <v>30</v>
      </c>
      <c r="E16" s="48">
        <v>123</v>
      </c>
      <c r="F16" s="35">
        <f t="shared" si="2"/>
        <v>-866</v>
      </c>
    </row>
    <row r="17" spans="1:9" ht="23.25" customHeight="1">
      <c r="A17" s="24" t="s">
        <v>1038</v>
      </c>
      <c r="B17" s="35">
        <v>3178</v>
      </c>
      <c r="C17" s="35">
        <f t="shared" si="1"/>
        <v>7268</v>
      </c>
      <c r="D17" s="48">
        <v>6371</v>
      </c>
      <c r="E17" s="48">
        <v>897</v>
      </c>
      <c r="F17" s="35">
        <f t="shared" si="2"/>
        <v>4090</v>
      </c>
    </row>
    <row r="18" spans="1:9" ht="23.25" customHeight="1">
      <c r="A18" s="24" t="s">
        <v>1039</v>
      </c>
      <c r="B18" s="35">
        <v>1877</v>
      </c>
      <c r="C18" s="35">
        <f t="shared" si="1"/>
        <v>2216</v>
      </c>
      <c r="D18" s="48">
        <v>641</v>
      </c>
      <c r="E18" s="48">
        <v>1575</v>
      </c>
      <c r="F18" s="35">
        <f t="shared" si="2"/>
        <v>339</v>
      </c>
    </row>
    <row r="19" spans="1:9" ht="23.25" customHeight="1">
      <c r="A19" s="24" t="s">
        <v>1040</v>
      </c>
      <c r="B19" s="35">
        <v>51</v>
      </c>
      <c r="C19" s="35">
        <f t="shared" si="1"/>
        <v>1667</v>
      </c>
      <c r="D19" s="48">
        <v>1408</v>
      </c>
      <c r="E19" s="48">
        <v>259</v>
      </c>
      <c r="F19" s="35">
        <f t="shared" si="2"/>
        <v>1616</v>
      </c>
    </row>
    <row r="20" spans="1:9" ht="23.25" customHeight="1">
      <c r="A20" s="24" t="s">
        <v>1041</v>
      </c>
      <c r="B20" s="35">
        <v>214</v>
      </c>
      <c r="C20" s="35">
        <f t="shared" si="1"/>
        <v>91</v>
      </c>
      <c r="D20" s="48">
        <v>3</v>
      </c>
      <c r="E20" s="48">
        <v>88</v>
      </c>
      <c r="F20" s="35">
        <f t="shared" si="2"/>
        <v>-123</v>
      </c>
    </row>
    <row r="21" spans="1:9" ht="23.25" customHeight="1">
      <c r="A21" s="24" t="s">
        <v>1042</v>
      </c>
      <c r="B21" s="35">
        <v>9</v>
      </c>
      <c r="C21" s="35"/>
      <c r="D21" s="48"/>
      <c r="E21" s="48"/>
      <c r="F21" s="35">
        <f t="shared" si="2"/>
        <v>-9</v>
      </c>
    </row>
    <row r="22" spans="1:9" ht="23.25" customHeight="1">
      <c r="A22" s="24" t="s">
        <v>1043</v>
      </c>
      <c r="B22" s="35">
        <v>451</v>
      </c>
      <c r="C22" s="35"/>
      <c r="D22" s="48"/>
      <c r="E22" s="48"/>
      <c r="F22" s="35">
        <f t="shared" si="2"/>
        <v>-451</v>
      </c>
    </row>
    <row r="23" spans="1:9" ht="23.25" customHeight="1">
      <c r="A23" s="24" t="s">
        <v>1044</v>
      </c>
      <c r="B23" s="35">
        <v>2119</v>
      </c>
      <c r="C23" s="35">
        <f t="shared" si="1"/>
        <v>4817</v>
      </c>
      <c r="D23" s="48">
        <v>4547</v>
      </c>
      <c r="E23" s="48">
        <v>270</v>
      </c>
      <c r="F23" s="35">
        <f t="shared" si="2"/>
        <v>2698</v>
      </c>
    </row>
    <row r="24" spans="1:9" ht="23.25" customHeight="1">
      <c r="A24" s="24" t="s">
        <v>1045</v>
      </c>
      <c r="B24" s="35">
        <v>262</v>
      </c>
      <c r="C24" s="35">
        <f t="shared" si="1"/>
        <v>29</v>
      </c>
      <c r="D24" s="48">
        <v>29</v>
      </c>
      <c r="E24" s="35"/>
      <c r="F24" s="35">
        <f t="shared" si="2"/>
        <v>-233</v>
      </c>
    </row>
    <row r="25" spans="1:9" ht="23.25" customHeight="1">
      <c r="A25" s="75" t="s">
        <v>1046</v>
      </c>
      <c r="B25" s="36">
        <v>207</v>
      </c>
      <c r="C25" s="79">
        <f t="shared" si="1"/>
        <v>492</v>
      </c>
      <c r="D25" s="36">
        <v>471</v>
      </c>
      <c r="E25" s="36">
        <v>21</v>
      </c>
      <c r="F25" s="36">
        <f t="shared" si="2"/>
        <v>285</v>
      </c>
      <c r="H25" s="78"/>
      <c r="I25" s="78"/>
    </row>
    <row r="26" spans="1:9" ht="23.25" customHeight="1" thickBot="1">
      <c r="A26" s="44" t="s">
        <v>1047</v>
      </c>
      <c r="B26" s="37"/>
      <c r="C26" s="80"/>
      <c r="D26" s="37"/>
      <c r="E26" s="37"/>
      <c r="F26" s="37"/>
    </row>
  </sheetData>
  <mergeCells count="5">
    <mergeCell ref="C4:E4"/>
    <mergeCell ref="A4:A5"/>
    <mergeCell ref="B4:B5"/>
    <mergeCell ref="A2:F2"/>
    <mergeCell ref="F4:F5"/>
  </mergeCells>
  <phoneticPr fontId="1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3"/>
  <sheetViews>
    <sheetView workbookViewId="0">
      <selection activeCell="C19" sqref="C19"/>
    </sheetView>
  </sheetViews>
  <sheetFormatPr defaultRowHeight="14.25"/>
  <cols>
    <col min="1" max="1" width="45.375" customWidth="1"/>
    <col min="2" max="4" width="11" customWidth="1"/>
  </cols>
  <sheetData>
    <row r="1" spans="1:4" ht="21.75" customHeight="1">
      <c r="A1" s="12" t="s">
        <v>146</v>
      </c>
      <c r="B1" s="11"/>
      <c r="C1" s="11"/>
      <c r="D1" s="11"/>
    </row>
    <row r="2" spans="1:4" ht="36.75" customHeight="1">
      <c r="A2" s="146" t="s">
        <v>182</v>
      </c>
      <c r="B2" s="146"/>
      <c r="C2" s="146"/>
      <c r="D2" s="146"/>
    </row>
    <row r="3" spans="1:4" ht="19.5" customHeight="1" thickBot="1">
      <c r="A3" s="42"/>
      <c r="B3" s="42"/>
      <c r="C3" s="42"/>
      <c r="D3" s="43" t="s">
        <v>1007</v>
      </c>
    </row>
    <row r="4" spans="1:4" ht="28.5" customHeight="1">
      <c r="A4" s="56" t="s">
        <v>7</v>
      </c>
      <c r="B4" s="57" t="s">
        <v>3</v>
      </c>
      <c r="C4" s="57" t="s">
        <v>4</v>
      </c>
      <c r="D4" s="57" t="s">
        <v>5</v>
      </c>
    </row>
    <row r="5" spans="1:4" ht="28.5" customHeight="1">
      <c r="A5" s="21" t="s">
        <v>82</v>
      </c>
      <c r="B5" s="47">
        <f>SUM(B6,B7,B11,B12,B13)</f>
        <v>305658</v>
      </c>
      <c r="C5" s="47">
        <f t="shared" ref="C5:D5" si="0">SUM(C6,C7,C11,C12,C13)</f>
        <v>321216</v>
      </c>
      <c r="D5" s="47">
        <f t="shared" si="0"/>
        <v>15558</v>
      </c>
    </row>
    <row r="6" spans="1:4" ht="28.5" customHeight="1">
      <c r="A6" s="24" t="s">
        <v>48</v>
      </c>
      <c r="B6" s="35">
        <v>279964</v>
      </c>
      <c r="C6" s="35">
        <f>'3-1.2021年区级一般公共预算支出调整明细表'!C5</f>
        <v>295522</v>
      </c>
      <c r="D6" s="35">
        <f>C6-B6</f>
        <v>15558</v>
      </c>
    </row>
    <row r="7" spans="1:4" ht="28.5" customHeight="1">
      <c r="A7" s="41" t="s">
        <v>49</v>
      </c>
      <c r="B7" s="49">
        <f>B8</f>
        <v>5871</v>
      </c>
      <c r="C7" s="49">
        <f>C8</f>
        <v>5871</v>
      </c>
      <c r="D7" s="49"/>
    </row>
    <row r="8" spans="1:4" ht="28.5" customHeight="1">
      <c r="A8" s="41" t="s">
        <v>50</v>
      </c>
      <c r="B8" s="49">
        <f>B9+B10</f>
        <v>5871</v>
      </c>
      <c r="C8" s="49">
        <f>C9+C10</f>
        <v>5871</v>
      </c>
      <c r="D8" s="49"/>
    </row>
    <row r="9" spans="1:4" ht="28.5" customHeight="1">
      <c r="A9" s="39" t="s">
        <v>54</v>
      </c>
      <c r="B9" s="35">
        <v>4382</v>
      </c>
      <c r="C9" s="35">
        <v>4382</v>
      </c>
      <c r="D9" s="35"/>
    </row>
    <row r="10" spans="1:4" ht="28.5" customHeight="1">
      <c r="A10" s="39" t="s">
        <v>55</v>
      </c>
      <c r="B10" s="35">
        <v>1489</v>
      </c>
      <c r="C10" s="35">
        <v>1489</v>
      </c>
      <c r="D10" s="35"/>
    </row>
    <row r="11" spans="1:4" ht="28.5" customHeight="1">
      <c r="A11" s="39" t="s">
        <v>51</v>
      </c>
      <c r="B11" s="35">
        <v>19823</v>
      </c>
      <c r="C11" s="35">
        <v>19823</v>
      </c>
      <c r="D11" s="50"/>
    </row>
    <row r="12" spans="1:4" ht="28.5" customHeight="1">
      <c r="A12" s="55" t="s">
        <v>52</v>
      </c>
      <c r="B12" s="36"/>
      <c r="C12" s="36"/>
      <c r="D12" s="36"/>
    </row>
    <row r="13" spans="1:4" ht="28.5" customHeight="1" thickBot="1">
      <c r="A13" s="52" t="s">
        <v>53</v>
      </c>
      <c r="B13" s="37"/>
      <c r="C13" s="37"/>
      <c r="D13" s="37"/>
    </row>
  </sheetData>
  <mergeCells count="1">
    <mergeCell ref="A2:D2"/>
  </mergeCells>
  <phoneticPr fontId="11" type="noConversion"/>
  <printOptions horizontalCentered="1"/>
  <pageMargins left="0.70866141732283472" right="0.70866141732283472" top="0.94488188976377963" bottom="0.94488188976377963" header="0.31496062992125984" footer="0.31496062992125984"/>
  <pageSetup paperSize="9" fitToHeight="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053"/>
  <sheetViews>
    <sheetView showZeros="0" tabSelected="1" workbookViewId="0">
      <selection activeCell="F9" sqref="F9"/>
    </sheetView>
  </sheetViews>
  <sheetFormatPr defaultColWidth="9" defaultRowHeight="15.75"/>
  <cols>
    <col min="1" max="1" width="44.25" style="1" customWidth="1"/>
    <col min="2" max="2" width="17.375" style="2" customWidth="1"/>
    <col min="3" max="4" width="15.625" style="2" customWidth="1"/>
    <col min="5" max="5" width="5.75" style="1" customWidth="1"/>
    <col min="6" max="16384" width="9" style="1"/>
  </cols>
  <sheetData>
    <row r="1" spans="1:7" ht="20.25" customHeight="1">
      <c r="A1" s="13" t="s">
        <v>1012</v>
      </c>
      <c r="D1" s="2" t="s">
        <v>0</v>
      </c>
    </row>
    <row r="2" spans="1:7" ht="28.5" customHeight="1">
      <c r="A2" s="151" t="s">
        <v>183</v>
      </c>
      <c r="B2" s="151"/>
      <c r="C2" s="151"/>
      <c r="D2" s="151"/>
    </row>
    <row r="3" spans="1:7" ht="16.5" thickBot="1">
      <c r="A3" s="52"/>
      <c r="B3" s="53"/>
      <c r="C3" s="53"/>
      <c r="D3" s="54" t="s">
        <v>1</v>
      </c>
    </row>
    <row r="4" spans="1:7" ht="33" customHeight="1">
      <c r="A4" s="87" t="s">
        <v>1008</v>
      </c>
      <c r="B4" s="89" t="s">
        <v>3</v>
      </c>
      <c r="C4" s="94" t="s">
        <v>186</v>
      </c>
      <c r="D4" s="95" t="s">
        <v>187</v>
      </c>
      <c r="E4" s="39"/>
      <c r="G4" s="84"/>
    </row>
    <row r="5" spans="1:7" ht="18.75" customHeight="1">
      <c r="A5" s="109" t="s">
        <v>1009</v>
      </c>
      <c r="B5" s="96">
        <f>SUM(B6,B199,B218,B266,B303,B344,B400,B521,B592,B644,B667,B781,B820,B856,B876,B886,B908,B926,B960,B1018,B1019,B1035,B1039)</f>
        <v>279964</v>
      </c>
      <c r="C5" s="96">
        <f>SUM(C6,C199,C218,C266,C303,C344,C400,C521,C592,C644,C667,C781,C820,C856,C876,C886,C908,C926,C960,C1018,C1019,C1035,C1039)</f>
        <v>295522</v>
      </c>
      <c r="D5" s="104">
        <f>SUM(D6,D199,D218,D266,D303,D344,D400,D521,D592,D644,D667,D781,D820,D856,D876,D886,D908,D926,D960,D1018,D1019,D1035,D1039)</f>
        <v>15558</v>
      </c>
      <c r="E5" s="39"/>
      <c r="G5" s="1">
        <f>C5-'3.2021年区级一般公共预算支出调整总表'!C6</f>
        <v>0</v>
      </c>
    </row>
    <row r="6" spans="1:7">
      <c r="A6" s="98" t="s">
        <v>188</v>
      </c>
      <c r="B6" s="34">
        <f>SUM(B7,B19,B28,B39,B50,B61,B72,B84,B93,B103,B112,B123,B125,B131,B138,B145,B152,B159,B165,B173,B179,B196)</f>
        <v>36905</v>
      </c>
      <c r="C6" s="34">
        <f>SUM(C7,C19,C28,C39,C50,C61,C72,C84,C93,C103,C112,C125,C131,C138,C145,C152,C159,C165,C173,C179,C196)</f>
        <v>36670</v>
      </c>
      <c r="D6" s="34">
        <f>C6-B6</f>
        <v>-235</v>
      </c>
    </row>
    <row r="7" spans="1:7">
      <c r="A7" s="99" t="s">
        <v>189</v>
      </c>
      <c r="B7" s="107">
        <f>SUM(B8:B18)</f>
        <v>935</v>
      </c>
      <c r="C7" s="107">
        <f>SUM(C8:C18)</f>
        <v>911</v>
      </c>
      <c r="D7" s="107">
        <f t="shared" ref="D7:D70" si="0">C7-B7</f>
        <v>-24</v>
      </c>
    </row>
    <row r="8" spans="1:7">
      <c r="A8" s="100" t="s">
        <v>190</v>
      </c>
      <c r="B8" s="48">
        <v>691</v>
      </c>
      <c r="C8" s="48">
        <v>667</v>
      </c>
      <c r="D8" s="48">
        <f t="shared" si="0"/>
        <v>-24</v>
      </c>
    </row>
    <row r="9" spans="1:7">
      <c r="A9" s="100" t="s">
        <v>191</v>
      </c>
      <c r="B9" s="48"/>
      <c r="C9" s="48"/>
      <c r="D9" s="48">
        <f t="shared" si="0"/>
        <v>0</v>
      </c>
    </row>
    <row r="10" spans="1:7">
      <c r="A10" s="100" t="s">
        <v>192</v>
      </c>
      <c r="B10" s="48">
        <v>8</v>
      </c>
      <c r="C10" s="48">
        <v>8</v>
      </c>
      <c r="D10" s="48">
        <f t="shared" si="0"/>
        <v>0</v>
      </c>
    </row>
    <row r="11" spans="1:7">
      <c r="A11" s="100" t="s">
        <v>193</v>
      </c>
      <c r="B11" s="48">
        <v>24</v>
      </c>
      <c r="C11" s="48">
        <v>24</v>
      </c>
      <c r="D11" s="48">
        <f t="shared" si="0"/>
        <v>0</v>
      </c>
    </row>
    <row r="12" spans="1:7">
      <c r="A12" s="100" t="s">
        <v>194</v>
      </c>
      <c r="B12" s="48"/>
      <c r="C12" s="48"/>
      <c r="D12" s="48">
        <f t="shared" si="0"/>
        <v>0</v>
      </c>
    </row>
    <row r="13" spans="1:7">
      <c r="A13" s="100" t="s">
        <v>195</v>
      </c>
      <c r="B13" s="48">
        <v>131</v>
      </c>
      <c r="C13" s="48">
        <v>131</v>
      </c>
      <c r="D13" s="48">
        <f t="shared" si="0"/>
        <v>0</v>
      </c>
    </row>
    <row r="14" spans="1:7">
      <c r="A14" s="100" t="s">
        <v>196</v>
      </c>
      <c r="B14" s="48">
        <v>57</v>
      </c>
      <c r="C14" s="48">
        <v>57</v>
      </c>
      <c r="D14" s="48">
        <f t="shared" si="0"/>
        <v>0</v>
      </c>
    </row>
    <row r="15" spans="1:7">
      <c r="A15" s="100" t="s">
        <v>197</v>
      </c>
      <c r="B15" s="48">
        <v>24</v>
      </c>
      <c r="C15" s="48">
        <v>24</v>
      </c>
      <c r="D15" s="48">
        <f t="shared" si="0"/>
        <v>0</v>
      </c>
    </row>
    <row r="16" spans="1:7">
      <c r="A16" s="100" t="s">
        <v>198</v>
      </c>
      <c r="B16" s="48"/>
      <c r="C16" s="48"/>
      <c r="D16" s="48">
        <f t="shared" si="0"/>
        <v>0</v>
      </c>
    </row>
    <row r="17" spans="1:4">
      <c r="A17" s="100" t="s">
        <v>199</v>
      </c>
      <c r="B17" s="48"/>
      <c r="C17" s="48"/>
      <c r="D17" s="48">
        <f t="shared" si="0"/>
        <v>0</v>
      </c>
    </row>
    <row r="18" spans="1:4">
      <c r="A18" s="100" t="s">
        <v>200</v>
      </c>
      <c r="B18" s="48"/>
      <c r="C18" s="48"/>
      <c r="D18" s="48">
        <f t="shared" si="0"/>
        <v>0</v>
      </c>
    </row>
    <row r="19" spans="1:4">
      <c r="A19" s="99" t="s">
        <v>201</v>
      </c>
      <c r="B19" s="107">
        <f>SUM(B20:B27)</f>
        <v>722</v>
      </c>
      <c r="C19" s="107">
        <f>SUM(C20:C27)</f>
        <v>708</v>
      </c>
      <c r="D19" s="107">
        <f t="shared" si="0"/>
        <v>-14</v>
      </c>
    </row>
    <row r="20" spans="1:4">
      <c r="A20" s="100" t="s">
        <v>190</v>
      </c>
      <c r="B20" s="48">
        <v>549</v>
      </c>
      <c r="C20" s="48">
        <v>535</v>
      </c>
      <c r="D20" s="48">
        <f t="shared" si="0"/>
        <v>-14</v>
      </c>
    </row>
    <row r="21" spans="1:4">
      <c r="A21" s="100" t="s">
        <v>191</v>
      </c>
      <c r="B21" s="48"/>
      <c r="C21" s="48"/>
      <c r="D21" s="48">
        <f t="shared" si="0"/>
        <v>0</v>
      </c>
    </row>
    <row r="22" spans="1:4">
      <c r="A22" s="100" t="s">
        <v>192</v>
      </c>
      <c r="B22" s="48"/>
      <c r="C22" s="48"/>
      <c r="D22" s="48">
        <f t="shared" si="0"/>
        <v>0</v>
      </c>
    </row>
    <row r="23" spans="1:4">
      <c r="A23" s="100" t="s">
        <v>202</v>
      </c>
      <c r="B23" s="48">
        <v>24</v>
      </c>
      <c r="C23" s="48">
        <v>24</v>
      </c>
      <c r="D23" s="48">
        <f t="shared" si="0"/>
        <v>0</v>
      </c>
    </row>
    <row r="24" spans="1:4">
      <c r="A24" s="100" t="s">
        <v>203</v>
      </c>
      <c r="B24" s="48">
        <v>19</v>
      </c>
      <c r="C24" s="48">
        <v>19</v>
      </c>
      <c r="D24" s="48">
        <f t="shared" si="0"/>
        <v>0</v>
      </c>
    </row>
    <row r="25" spans="1:4">
      <c r="A25" s="100" t="s">
        <v>204</v>
      </c>
      <c r="B25" s="48">
        <v>130</v>
      </c>
      <c r="C25" s="48">
        <v>130</v>
      </c>
      <c r="D25" s="48">
        <f t="shared" si="0"/>
        <v>0</v>
      </c>
    </row>
    <row r="26" spans="1:4">
      <c r="A26" s="100" t="s">
        <v>199</v>
      </c>
      <c r="B26" s="48"/>
      <c r="C26" s="48"/>
      <c r="D26" s="48">
        <f t="shared" si="0"/>
        <v>0</v>
      </c>
    </row>
    <row r="27" spans="1:4">
      <c r="A27" s="100" t="s">
        <v>205</v>
      </c>
      <c r="B27" s="48"/>
      <c r="C27" s="48"/>
      <c r="D27" s="48">
        <f t="shared" si="0"/>
        <v>0</v>
      </c>
    </row>
    <row r="28" spans="1:4">
      <c r="A28" s="99" t="s">
        <v>986</v>
      </c>
      <c r="B28" s="107">
        <f>SUM(B29:B38)</f>
        <v>14801</v>
      </c>
      <c r="C28" s="107">
        <f>SUM(C29:C38)</f>
        <v>15421</v>
      </c>
      <c r="D28" s="107">
        <f t="shared" si="0"/>
        <v>620</v>
      </c>
    </row>
    <row r="29" spans="1:4">
      <c r="A29" s="100" t="s">
        <v>190</v>
      </c>
      <c r="B29" s="48">
        <v>11010</v>
      </c>
      <c r="C29" s="48">
        <v>10851</v>
      </c>
      <c r="D29" s="48">
        <f t="shared" si="0"/>
        <v>-159</v>
      </c>
    </row>
    <row r="30" spans="1:4">
      <c r="A30" s="100" t="s">
        <v>191</v>
      </c>
      <c r="B30" s="48">
        <v>42</v>
      </c>
      <c r="C30" s="48">
        <v>102</v>
      </c>
      <c r="D30" s="48">
        <f t="shared" si="0"/>
        <v>60</v>
      </c>
    </row>
    <row r="31" spans="1:4">
      <c r="A31" s="100" t="s">
        <v>192</v>
      </c>
      <c r="B31" s="48">
        <v>2608</v>
      </c>
      <c r="C31" s="48">
        <v>2884</v>
      </c>
      <c r="D31" s="48">
        <f t="shared" si="0"/>
        <v>276</v>
      </c>
    </row>
    <row r="32" spans="1:4">
      <c r="A32" s="100" t="s">
        <v>206</v>
      </c>
      <c r="B32" s="48"/>
      <c r="C32" s="48">
        <v>44</v>
      </c>
      <c r="D32" s="48">
        <f t="shared" si="0"/>
        <v>44</v>
      </c>
    </row>
    <row r="33" spans="1:4">
      <c r="A33" s="100" t="s">
        <v>207</v>
      </c>
      <c r="B33" s="48"/>
      <c r="C33" s="48"/>
      <c r="D33" s="48">
        <f t="shared" si="0"/>
        <v>0</v>
      </c>
    </row>
    <row r="34" spans="1:4">
      <c r="A34" s="100" t="s">
        <v>208</v>
      </c>
      <c r="B34" s="48">
        <v>477</v>
      </c>
      <c r="C34" s="48">
        <v>481</v>
      </c>
      <c r="D34" s="48">
        <f t="shared" si="0"/>
        <v>4</v>
      </c>
    </row>
    <row r="35" spans="1:4">
      <c r="A35" s="100" t="s">
        <v>209</v>
      </c>
      <c r="B35" s="48">
        <v>363</v>
      </c>
      <c r="C35" s="48">
        <v>406</v>
      </c>
      <c r="D35" s="48">
        <f t="shared" si="0"/>
        <v>43</v>
      </c>
    </row>
    <row r="36" spans="1:4">
      <c r="A36" s="100" t="s">
        <v>210</v>
      </c>
      <c r="B36" s="48"/>
      <c r="C36" s="48"/>
      <c r="D36" s="48">
        <f t="shared" si="0"/>
        <v>0</v>
      </c>
    </row>
    <row r="37" spans="1:4">
      <c r="A37" s="100" t="s">
        <v>199</v>
      </c>
      <c r="B37" s="48"/>
      <c r="C37" s="48"/>
      <c r="D37" s="48">
        <f t="shared" si="0"/>
        <v>0</v>
      </c>
    </row>
    <row r="38" spans="1:4">
      <c r="A38" s="100" t="s">
        <v>987</v>
      </c>
      <c r="B38" s="48">
        <v>301</v>
      </c>
      <c r="C38" s="48">
        <v>653</v>
      </c>
      <c r="D38" s="48">
        <f t="shared" si="0"/>
        <v>352</v>
      </c>
    </row>
    <row r="39" spans="1:4">
      <c r="A39" s="99" t="s">
        <v>211</v>
      </c>
      <c r="B39" s="107">
        <f>SUM(B40:B49)</f>
        <v>1580</v>
      </c>
      <c r="C39" s="107">
        <f>SUM(C40:C49)</f>
        <v>1679</v>
      </c>
      <c r="D39" s="107">
        <f t="shared" si="0"/>
        <v>99</v>
      </c>
    </row>
    <row r="40" spans="1:4">
      <c r="A40" s="100" t="s">
        <v>190</v>
      </c>
      <c r="B40" s="48">
        <v>404</v>
      </c>
      <c r="C40" s="48">
        <v>377</v>
      </c>
      <c r="D40" s="48">
        <f t="shared" si="0"/>
        <v>-27</v>
      </c>
    </row>
    <row r="41" spans="1:4">
      <c r="A41" s="100" t="s">
        <v>191</v>
      </c>
      <c r="B41" s="48"/>
      <c r="C41" s="48">
        <v>79</v>
      </c>
      <c r="D41" s="48">
        <f t="shared" si="0"/>
        <v>79</v>
      </c>
    </row>
    <row r="42" spans="1:4">
      <c r="A42" s="100" t="s">
        <v>192</v>
      </c>
      <c r="B42" s="48"/>
      <c r="C42" s="48"/>
      <c r="D42" s="48">
        <f t="shared" si="0"/>
        <v>0</v>
      </c>
    </row>
    <row r="43" spans="1:4">
      <c r="A43" s="100" t="s">
        <v>212</v>
      </c>
      <c r="B43" s="48">
        <v>978</v>
      </c>
      <c r="C43" s="48">
        <v>978</v>
      </c>
      <c r="D43" s="48">
        <f t="shared" si="0"/>
        <v>0</v>
      </c>
    </row>
    <row r="44" spans="1:4">
      <c r="A44" s="100" t="s">
        <v>213</v>
      </c>
      <c r="B44" s="48"/>
      <c r="C44" s="48"/>
      <c r="D44" s="48">
        <f t="shared" si="0"/>
        <v>0</v>
      </c>
    </row>
    <row r="45" spans="1:4">
      <c r="A45" s="100" t="s">
        <v>214</v>
      </c>
      <c r="B45" s="48"/>
      <c r="C45" s="48"/>
      <c r="D45" s="48">
        <f t="shared" si="0"/>
        <v>0</v>
      </c>
    </row>
    <row r="46" spans="1:4">
      <c r="A46" s="100" t="s">
        <v>215</v>
      </c>
      <c r="B46" s="48"/>
      <c r="C46" s="48"/>
      <c r="D46" s="48">
        <f t="shared" si="0"/>
        <v>0</v>
      </c>
    </row>
    <row r="47" spans="1:4">
      <c r="A47" s="100" t="s">
        <v>216</v>
      </c>
      <c r="B47" s="48"/>
      <c r="C47" s="48"/>
      <c r="D47" s="48">
        <f t="shared" si="0"/>
        <v>0</v>
      </c>
    </row>
    <row r="48" spans="1:4">
      <c r="A48" s="100" t="s">
        <v>199</v>
      </c>
      <c r="B48" s="48"/>
      <c r="C48" s="48"/>
      <c r="D48" s="48">
        <f t="shared" si="0"/>
        <v>0</v>
      </c>
    </row>
    <row r="49" spans="1:4">
      <c r="A49" s="100" t="s">
        <v>217</v>
      </c>
      <c r="B49" s="48">
        <v>198</v>
      </c>
      <c r="C49" s="48">
        <v>245</v>
      </c>
      <c r="D49" s="48">
        <f t="shared" si="0"/>
        <v>47</v>
      </c>
    </row>
    <row r="50" spans="1:4">
      <c r="A50" s="99" t="s">
        <v>218</v>
      </c>
      <c r="B50" s="107">
        <f>SUM(B51:B60)</f>
        <v>619</v>
      </c>
      <c r="C50" s="107">
        <f>SUM(C51:C60)</f>
        <v>612</v>
      </c>
      <c r="D50" s="107">
        <f t="shared" si="0"/>
        <v>-7</v>
      </c>
    </row>
    <row r="51" spans="1:4">
      <c r="A51" s="111" t="s">
        <v>190</v>
      </c>
      <c r="B51" s="58">
        <v>352</v>
      </c>
      <c r="C51" s="58">
        <v>345</v>
      </c>
      <c r="D51" s="58">
        <f t="shared" si="0"/>
        <v>-7</v>
      </c>
    </row>
    <row r="52" spans="1:4">
      <c r="A52" s="100" t="s">
        <v>191</v>
      </c>
      <c r="B52" s="48"/>
      <c r="C52" s="48"/>
      <c r="D52" s="48">
        <f t="shared" si="0"/>
        <v>0</v>
      </c>
    </row>
    <row r="53" spans="1:4">
      <c r="A53" s="100" t="s">
        <v>192</v>
      </c>
      <c r="B53" s="48"/>
      <c r="C53" s="48"/>
      <c r="D53" s="48">
        <f t="shared" si="0"/>
        <v>0</v>
      </c>
    </row>
    <row r="54" spans="1:4">
      <c r="A54" s="100" t="s">
        <v>219</v>
      </c>
      <c r="B54" s="48"/>
      <c r="C54" s="48"/>
      <c r="D54" s="48">
        <f t="shared" si="0"/>
        <v>0</v>
      </c>
    </row>
    <row r="55" spans="1:4">
      <c r="A55" s="100" t="s">
        <v>220</v>
      </c>
      <c r="B55" s="48">
        <v>5</v>
      </c>
      <c r="C55" s="48">
        <v>5</v>
      </c>
      <c r="D55" s="48">
        <f t="shared" si="0"/>
        <v>0</v>
      </c>
    </row>
    <row r="56" spans="1:4">
      <c r="A56" s="100" t="s">
        <v>221</v>
      </c>
      <c r="B56" s="48">
        <v>32</v>
      </c>
      <c r="C56" s="48">
        <v>32</v>
      </c>
      <c r="D56" s="48">
        <f t="shared" si="0"/>
        <v>0</v>
      </c>
    </row>
    <row r="57" spans="1:4">
      <c r="A57" s="100" t="s">
        <v>222</v>
      </c>
      <c r="B57" s="48">
        <v>202</v>
      </c>
      <c r="C57" s="48">
        <v>202</v>
      </c>
      <c r="D57" s="48">
        <f t="shared" si="0"/>
        <v>0</v>
      </c>
    </row>
    <row r="58" spans="1:4">
      <c r="A58" s="100" t="s">
        <v>223</v>
      </c>
      <c r="B58" s="48">
        <v>28</v>
      </c>
      <c r="C58" s="48">
        <v>28</v>
      </c>
      <c r="D58" s="48">
        <f t="shared" si="0"/>
        <v>0</v>
      </c>
    </row>
    <row r="59" spans="1:4">
      <c r="A59" s="100" t="s">
        <v>199</v>
      </c>
      <c r="B59" s="48"/>
      <c r="C59" s="48"/>
      <c r="D59" s="48">
        <f t="shared" si="0"/>
        <v>0</v>
      </c>
    </row>
    <row r="60" spans="1:4">
      <c r="A60" s="100" t="s">
        <v>224</v>
      </c>
      <c r="B60" s="48"/>
      <c r="C60" s="48"/>
      <c r="D60" s="48">
        <f t="shared" si="0"/>
        <v>0</v>
      </c>
    </row>
    <row r="61" spans="1:4">
      <c r="A61" s="99" t="s">
        <v>225</v>
      </c>
      <c r="B61" s="107">
        <f>SUM(B62:B71)</f>
        <v>3471</v>
      </c>
      <c r="C61" s="107">
        <f>SUM(C62:C71)</f>
        <v>3618</v>
      </c>
      <c r="D61" s="107">
        <f t="shared" si="0"/>
        <v>147</v>
      </c>
    </row>
    <row r="62" spans="1:4">
      <c r="A62" s="100" t="s">
        <v>190</v>
      </c>
      <c r="B62" s="48">
        <v>1424</v>
      </c>
      <c r="C62" s="48">
        <v>1368</v>
      </c>
      <c r="D62" s="48">
        <f t="shared" si="0"/>
        <v>-56</v>
      </c>
    </row>
    <row r="63" spans="1:4">
      <c r="A63" s="100" t="s">
        <v>191</v>
      </c>
      <c r="B63" s="48">
        <v>1325</v>
      </c>
      <c r="C63" s="48">
        <v>1528</v>
      </c>
      <c r="D63" s="48">
        <f t="shared" si="0"/>
        <v>203</v>
      </c>
    </row>
    <row r="64" spans="1:4">
      <c r="A64" s="100" t="s">
        <v>192</v>
      </c>
      <c r="B64" s="48"/>
      <c r="C64" s="48"/>
      <c r="D64" s="48">
        <f t="shared" si="0"/>
        <v>0</v>
      </c>
    </row>
    <row r="65" spans="1:4">
      <c r="A65" s="100" t="s">
        <v>226</v>
      </c>
      <c r="B65" s="48"/>
      <c r="C65" s="48"/>
      <c r="D65" s="48">
        <f t="shared" si="0"/>
        <v>0</v>
      </c>
    </row>
    <row r="66" spans="1:4">
      <c r="A66" s="100" t="s">
        <v>227</v>
      </c>
      <c r="B66" s="48">
        <v>13</v>
      </c>
      <c r="C66" s="48">
        <v>13</v>
      </c>
      <c r="D66" s="48">
        <f t="shared" si="0"/>
        <v>0</v>
      </c>
    </row>
    <row r="67" spans="1:4">
      <c r="A67" s="100" t="s">
        <v>228</v>
      </c>
      <c r="B67" s="48"/>
      <c r="C67" s="48"/>
      <c r="D67" s="48">
        <f t="shared" si="0"/>
        <v>0</v>
      </c>
    </row>
    <row r="68" spans="1:4">
      <c r="A68" s="100" t="s">
        <v>229</v>
      </c>
      <c r="B68" s="48">
        <v>43</v>
      </c>
      <c r="C68" s="48">
        <v>43</v>
      </c>
      <c r="D68" s="48">
        <f t="shared" si="0"/>
        <v>0</v>
      </c>
    </row>
    <row r="69" spans="1:4">
      <c r="A69" s="100" t="s">
        <v>230</v>
      </c>
      <c r="B69" s="48">
        <v>500</v>
      </c>
      <c r="C69" s="48">
        <v>500</v>
      </c>
      <c r="D69" s="48">
        <f t="shared" si="0"/>
        <v>0</v>
      </c>
    </row>
    <row r="70" spans="1:4">
      <c r="A70" s="100" t="s">
        <v>199</v>
      </c>
      <c r="B70" s="48"/>
      <c r="C70" s="48"/>
      <c r="D70" s="48">
        <f t="shared" si="0"/>
        <v>0</v>
      </c>
    </row>
    <row r="71" spans="1:4">
      <c r="A71" s="100" t="s">
        <v>231</v>
      </c>
      <c r="B71" s="48">
        <v>166</v>
      </c>
      <c r="C71" s="48">
        <v>166</v>
      </c>
      <c r="D71" s="48">
        <f t="shared" ref="D71:D136" si="1">C71-B71</f>
        <v>0</v>
      </c>
    </row>
    <row r="72" spans="1:4">
      <c r="A72" s="99" t="s">
        <v>232</v>
      </c>
      <c r="B72" s="107">
        <f>SUM(B73:B83)</f>
        <v>3000</v>
      </c>
      <c r="C72" s="107">
        <f>SUM(C73:C83)</f>
        <v>3078</v>
      </c>
      <c r="D72" s="107">
        <f t="shared" si="1"/>
        <v>78</v>
      </c>
    </row>
    <row r="73" spans="1:4">
      <c r="A73" s="100" t="s">
        <v>190</v>
      </c>
      <c r="B73" s="48"/>
      <c r="C73" s="48"/>
      <c r="D73" s="48">
        <f t="shared" si="1"/>
        <v>0</v>
      </c>
    </row>
    <row r="74" spans="1:4">
      <c r="A74" s="100" t="s">
        <v>191</v>
      </c>
      <c r="B74" s="48"/>
      <c r="C74" s="48"/>
      <c r="D74" s="48">
        <f t="shared" si="1"/>
        <v>0</v>
      </c>
    </row>
    <row r="75" spans="1:4">
      <c r="A75" s="100" t="s">
        <v>192</v>
      </c>
      <c r="B75" s="48"/>
      <c r="C75" s="48"/>
      <c r="D75" s="48">
        <f t="shared" si="1"/>
        <v>0</v>
      </c>
    </row>
    <row r="76" spans="1:4">
      <c r="A76" s="100" t="s">
        <v>233</v>
      </c>
      <c r="B76" s="48"/>
      <c r="C76" s="48"/>
      <c r="D76" s="48">
        <f t="shared" si="1"/>
        <v>0</v>
      </c>
    </row>
    <row r="77" spans="1:4">
      <c r="A77" s="100" t="s">
        <v>234</v>
      </c>
      <c r="B77" s="48"/>
      <c r="C77" s="48"/>
      <c r="D77" s="48">
        <f t="shared" si="1"/>
        <v>0</v>
      </c>
    </row>
    <row r="78" spans="1:4">
      <c r="A78" s="100" t="s">
        <v>235</v>
      </c>
      <c r="B78" s="48"/>
      <c r="C78" s="48"/>
      <c r="D78" s="48">
        <f t="shared" si="1"/>
        <v>0</v>
      </c>
    </row>
    <row r="79" spans="1:4">
      <c r="A79" s="100" t="s">
        <v>236</v>
      </c>
      <c r="B79" s="48"/>
      <c r="C79" s="48"/>
      <c r="D79" s="48">
        <f t="shared" si="1"/>
        <v>0</v>
      </c>
    </row>
    <row r="80" spans="1:4">
      <c r="A80" s="100" t="s">
        <v>237</v>
      </c>
      <c r="B80" s="48">
        <v>3000</v>
      </c>
      <c r="C80" s="48">
        <v>3000</v>
      </c>
      <c r="D80" s="48">
        <f t="shared" si="1"/>
        <v>0</v>
      </c>
    </row>
    <row r="81" spans="1:4">
      <c r="A81" s="100" t="s">
        <v>229</v>
      </c>
      <c r="B81" s="48"/>
      <c r="C81" s="48"/>
      <c r="D81" s="48">
        <f t="shared" si="1"/>
        <v>0</v>
      </c>
    </row>
    <row r="82" spans="1:4">
      <c r="A82" s="100" t="s">
        <v>199</v>
      </c>
      <c r="B82" s="48"/>
      <c r="C82" s="48"/>
      <c r="D82" s="48">
        <f t="shared" si="1"/>
        <v>0</v>
      </c>
    </row>
    <row r="83" spans="1:4">
      <c r="A83" s="100" t="s">
        <v>238</v>
      </c>
      <c r="B83" s="48"/>
      <c r="C83" s="48">
        <v>78</v>
      </c>
      <c r="D83" s="48">
        <f t="shared" si="1"/>
        <v>78</v>
      </c>
    </row>
    <row r="84" spans="1:4">
      <c r="A84" s="99" t="s">
        <v>239</v>
      </c>
      <c r="B84" s="107">
        <f>SUM(B85:B92)</f>
        <v>531</v>
      </c>
      <c r="C84" s="107">
        <f>SUM(C85:C92)</f>
        <v>693</v>
      </c>
      <c r="D84" s="107">
        <f t="shared" si="1"/>
        <v>162</v>
      </c>
    </row>
    <row r="85" spans="1:4">
      <c r="A85" s="100" t="s">
        <v>190</v>
      </c>
      <c r="B85" s="48">
        <v>391</v>
      </c>
      <c r="C85" s="48">
        <v>401</v>
      </c>
      <c r="D85" s="48">
        <f t="shared" si="1"/>
        <v>10</v>
      </c>
    </row>
    <row r="86" spans="1:4">
      <c r="A86" s="100" t="s">
        <v>191</v>
      </c>
      <c r="B86" s="48"/>
      <c r="C86" s="48"/>
      <c r="D86" s="48">
        <f t="shared" si="1"/>
        <v>0</v>
      </c>
    </row>
    <row r="87" spans="1:4">
      <c r="A87" s="100" t="s">
        <v>192</v>
      </c>
      <c r="B87" s="48"/>
      <c r="C87" s="48"/>
      <c r="D87" s="48">
        <f t="shared" si="1"/>
        <v>0</v>
      </c>
    </row>
    <row r="88" spans="1:4">
      <c r="A88" s="100" t="s">
        <v>240</v>
      </c>
      <c r="B88" s="48">
        <v>140</v>
      </c>
      <c r="C88" s="48">
        <v>275</v>
      </c>
      <c r="D88" s="48">
        <f t="shared" si="1"/>
        <v>135</v>
      </c>
    </row>
    <row r="89" spans="1:4">
      <c r="A89" s="100" t="s">
        <v>241</v>
      </c>
      <c r="B89" s="48"/>
      <c r="C89" s="48"/>
      <c r="D89" s="48">
        <f t="shared" si="1"/>
        <v>0</v>
      </c>
    </row>
    <row r="90" spans="1:4">
      <c r="A90" s="100" t="s">
        <v>229</v>
      </c>
      <c r="B90" s="48"/>
      <c r="C90" s="48">
        <v>17</v>
      </c>
      <c r="D90" s="48">
        <f t="shared" si="1"/>
        <v>17</v>
      </c>
    </row>
    <row r="91" spans="1:4">
      <c r="A91" s="100" t="s">
        <v>199</v>
      </c>
      <c r="B91" s="48"/>
      <c r="C91" s="48"/>
      <c r="D91" s="48">
        <f t="shared" si="1"/>
        <v>0</v>
      </c>
    </row>
    <row r="92" spans="1:4">
      <c r="A92" s="100" t="s">
        <v>242</v>
      </c>
      <c r="B92" s="48"/>
      <c r="C92" s="48"/>
      <c r="D92" s="48">
        <f t="shared" si="1"/>
        <v>0</v>
      </c>
    </row>
    <row r="93" spans="1:4">
      <c r="A93" s="99" t="s">
        <v>243</v>
      </c>
      <c r="B93" s="107">
        <f>SUM(B94:B102)</f>
        <v>0</v>
      </c>
      <c r="C93" s="107">
        <f>SUM(C94:C102)</f>
        <v>0</v>
      </c>
      <c r="D93" s="107">
        <f t="shared" si="1"/>
        <v>0</v>
      </c>
    </row>
    <row r="94" spans="1:4">
      <c r="A94" s="100" t="s">
        <v>190</v>
      </c>
      <c r="B94" s="48"/>
      <c r="C94" s="48"/>
      <c r="D94" s="48">
        <f t="shared" si="1"/>
        <v>0</v>
      </c>
    </row>
    <row r="95" spans="1:4">
      <c r="A95" s="100" t="s">
        <v>191</v>
      </c>
      <c r="B95" s="48"/>
      <c r="C95" s="48"/>
      <c r="D95" s="48">
        <f t="shared" si="1"/>
        <v>0</v>
      </c>
    </row>
    <row r="96" spans="1:4">
      <c r="A96" s="100" t="s">
        <v>192</v>
      </c>
      <c r="B96" s="48"/>
      <c r="C96" s="48"/>
      <c r="D96" s="48">
        <f t="shared" si="1"/>
        <v>0</v>
      </c>
    </row>
    <row r="97" spans="1:4">
      <c r="A97" s="111" t="s">
        <v>244</v>
      </c>
      <c r="B97" s="58"/>
      <c r="C97" s="58"/>
      <c r="D97" s="58">
        <f t="shared" si="1"/>
        <v>0</v>
      </c>
    </row>
    <row r="98" spans="1:4">
      <c r="A98" s="100" t="s">
        <v>245</v>
      </c>
      <c r="B98" s="48"/>
      <c r="C98" s="48"/>
      <c r="D98" s="48">
        <f t="shared" si="1"/>
        <v>0</v>
      </c>
    </row>
    <row r="99" spans="1:4">
      <c r="A99" s="100" t="s">
        <v>246</v>
      </c>
      <c r="B99" s="48"/>
      <c r="C99" s="48"/>
      <c r="D99" s="48">
        <f t="shared" si="1"/>
        <v>0</v>
      </c>
    </row>
    <row r="100" spans="1:4">
      <c r="A100" s="100" t="s">
        <v>247</v>
      </c>
      <c r="B100" s="48"/>
      <c r="C100" s="48"/>
      <c r="D100" s="48">
        <f t="shared" si="1"/>
        <v>0</v>
      </c>
    </row>
    <row r="101" spans="1:4">
      <c r="A101" s="100" t="s">
        <v>199</v>
      </c>
      <c r="B101" s="48"/>
      <c r="C101" s="48"/>
      <c r="D101" s="48">
        <f t="shared" si="1"/>
        <v>0</v>
      </c>
    </row>
    <row r="102" spans="1:4">
      <c r="A102" s="100" t="s">
        <v>248</v>
      </c>
      <c r="B102" s="48"/>
      <c r="C102" s="48"/>
      <c r="D102" s="48">
        <f t="shared" si="1"/>
        <v>0</v>
      </c>
    </row>
    <row r="103" spans="1:4">
      <c r="A103" s="99" t="s">
        <v>249</v>
      </c>
      <c r="B103" s="107">
        <f>SUM(B104:B111)</f>
        <v>1447</v>
      </c>
      <c r="C103" s="107">
        <f>SUM(C104:C111)</f>
        <v>1707</v>
      </c>
      <c r="D103" s="107">
        <f t="shared" si="1"/>
        <v>260</v>
      </c>
    </row>
    <row r="104" spans="1:4">
      <c r="A104" s="100" t="s">
        <v>190</v>
      </c>
      <c r="B104" s="48">
        <v>1171</v>
      </c>
      <c r="C104" s="48">
        <v>1170</v>
      </c>
      <c r="D104" s="48">
        <f t="shared" si="1"/>
        <v>-1</v>
      </c>
    </row>
    <row r="105" spans="1:4">
      <c r="A105" s="100" t="s">
        <v>191</v>
      </c>
      <c r="B105" s="48"/>
      <c r="C105" s="48"/>
      <c r="D105" s="48">
        <f t="shared" si="1"/>
        <v>0</v>
      </c>
    </row>
    <row r="106" spans="1:4">
      <c r="A106" s="100" t="s">
        <v>192</v>
      </c>
      <c r="B106" s="48"/>
      <c r="C106" s="48"/>
      <c r="D106" s="48">
        <f t="shared" si="1"/>
        <v>0</v>
      </c>
    </row>
    <row r="107" spans="1:4">
      <c r="A107" s="100" t="s">
        <v>250</v>
      </c>
      <c r="B107" s="48"/>
      <c r="C107" s="48">
        <v>260</v>
      </c>
      <c r="D107" s="48">
        <f t="shared" si="1"/>
        <v>260</v>
      </c>
    </row>
    <row r="108" spans="1:4">
      <c r="A108" s="100" t="s">
        <v>251</v>
      </c>
      <c r="B108" s="48"/>
      <c r="C108" s="48"/>
      <c r="D108" s="48">
        <f t="shared" si="1"/>
        <v>0</v>
      </c>
    </row>
    <row r="109" spans="1:4">
      <c r="A109" s="100" t="s">
        <v>252</v>
      </c>
      <c r="B109" s="48">
        <v>276</v>
      </c>
      <c r="C109" s="48">
        <v>276</v>
      </c>
      <c r="D109" s="48">
        <f t="shared" si="1"/>
        <v>0</v>
      </c>
    </row>
    <row r="110" spans="1:4">
      <c r="A110" s="100" t="s">
        <v>199</v>
      </c>
      <c r="B110" s="48"/>
      <c r="C110" s="48"/>
      <c r="D110" s="48">
        <f t="shared" si="1"/>
        <v>0</v>
      </c>
    </row>
    <row r="111" spans="1:4">
      <c r="A111" s="100" t="s">
        <v>253</v>
      </c>
      <c r="B111" s="48"/>
      <c r="C111" s="48">
        <v>1</v>
      </c>
      <c r="D111" s="48">
        <f t="shared" si="1"/>
        <v>1</v>
      </c>
    </row>
    <row r="112" spans="1:4">
      <c r="A112" s="99" t="s">
        <v>254</v>
      </c>
      <c r="B112" s="107">
        <f>SUM(B113:B122)</f>
        <v>822</v>
      </c>
      <c r="C112" s="107">
        <f>SUM(C113:C122)</f>
        <v>754</v>
      </c>
      <c r="D112" s="107">
        <f t="shared" si="1"/>
        <v>-68</v>
      </c>
    </row>
    <row r="113" spans="1:4">
      <c r="A113" s="100" t="s">
        <v>190</v>
      </c>
      <c r="B113" s="48">
        <v>629</v>
      </c>
      <c r="C113" s="48">
        <v>551</v>
      </c>
      <c r="D113" s="48">
        <f t="shared" si="1"/>
        <v>-78</v>
      </c>
    </row>
    <row r="114" spans="1:4">
      <c r="A114" s="100" t="s">
        <v>191</v>
      </c>
      <c r="B114" s="48"/>
      <c r="C114" s="48"/>
      <c r="D114" s="48">
        <f t="shared" si="1"/>
        <v>0</v>
      </c>
    </row>
    <row r="115" spans="1:4">
      <c r="A115" s="100" t="s">
        <v>192</v>
      </c>
      <c r="B115" s="48"/>
      <c r="C115" s="48"/>
      <c r="D115" s="48">
        <f t="shared" si="1"/>
        <v>0</v>
      </c>
    </row>
    <row r="116" spans="1:4">
      <c r="A116" s="100" t="s">
        <v>255</v>
      </c>
      <c r="B116" s="48"/>
      <c r="C116" s="48"/>
      <c r="D116" s="48">
        <f t="shared" si="1"/>
        <v>0</v>
      </c>
    </row>
    <row r="117" spans="1:4">
      <c r="A117" s="100" t="s">
        <v>256</v>
      </c>
      <c r="B117" s="48"/>
      <c r="C117" s="48"/>
      <c r="D117" s="48">
        <f t="shared" si="1"/>
        <v>0</v>
      </c>
    </row>
    <row r="118" spans="1:4">
      <c r="A118" s="100" t="s">
        <v>257</v>
      </c>
      <c r="B118" s="48"/>
      <c r="C118" s="48"/>
      <c r="D118" s="48">
        <f t="shared" si="1"/>
        <v>0</v>
      </c>
    </row>
    <row r="119" spans="1:4">
      <c r="A119" s="100" t="s">
        <v>258</v>
      </c>
      <c r="B119" s="48"/>
      <c r="C119" s="48"/>
      <c r="D119" s="48">
        <f t="shared" si="1"/>
        <v>0</v>
      </c>
    </row>
    <row r="120" spans="1:4">
      <c r="A120" s="100" t="s">
        <v>259</v>
      </c>
      <c r="B120" s="48">
        <v>111</v>
      </c>
      <c r="C120" s="48">
        <v>121</v>
      </c>
      <c r="D120" s="48">
        <f t="shared" si="1"/>
        <v>10</v>
      </c>
    </row>
    <row r="121" spans="1:4">
      <c r="A121" s="100" t="s">
        <v>199</v>
      </c>
      <c r="B121" s="48"/>
      <c r="C121" s="48"/>
      <c r="D121" s="48">
        <f t="shared" si="1"/>
        <v>0</v>
      </c>
    </row>
    <row r="122" spans="1:4">
      <c r="A122" s="100" t="s">
        <v>260</v>
      </c>
      <c r="B122" s="48">
        <v>82</v>
      </c>
      <c r="C122" s="48">
        <v>82</v>
      </c>
      <c r="D122" s="48">
        <f t="shared" si="1"/>
        <v>0</v>
      </c>
    </row>
    <row r="123" spans="1:4">
      <c r="A123" s="99" t="s">
        <v>261</v>
      </c>
      <c r="B123" s="107">
        <f>B124</f>
        <v>10</v>
      </c>
      <c r="C123" s="107">
        <f t="shared" ref="C123" si="2">C124</f>
        <v>9</v>
      </c>
      <c r="D123" s="107">
        <f t="shared" si="1"/>
        <v>-1</v>
      </c>
    </row>
    <row r="124" spans="1:4">
      <c r="A124" s="100" t="s">
        <v>262</v>
      </c>
      <c r="B124" s="48">
        <v>10</v>
      </c>
      <c r="C124" s="48">
        <v>9</v>
      </c>
      <c r="D124" s="48">
        <f t="shared" si="1"/>
        <v>-1</v>
      </c>
    </row>
    <row r="125" spans="1:4">
      <c r="A125" s="99" t="s">
        <v>263</v>
      </c>
      <c r="B125" s="107">
        <f>SUM(B126:B130)</f>
        <v>218</v>
      </c>
      <c r="C125" s="107">
        <f>SUM(C126:C130)</f>
        <v>205</v>
      </c>
      <c r="D125" s="107">
        <f t="shared" si="1"/>
        <v>-13</v>
      </c>
    </row>
    <row r="126" spans="1:4">
      <c r="A126" s="100" t="s">
        <v>190</v>
      </c>
      <c r="B126" s="48">
        <v>188</v>
      </c>
      <c r="C126" s="48">
        <v>175</v>
      </c>
      <c r="D126" s="48">
        <f t="shared" si="1"/>
        <v>-13</v>
      </c>
    </row>
    <row r="127" spans="1:4">
      <c r="A127" s="100" t="s">
        <v>191</v>
      </c>
      <c r="B127" s="48"/>
      <c r="C127" s="48"/>
      <c r="D127" s="48">
        <f t="shared" si="1"/>
        <v>0</v>
      </c>
    </row>
    <row r="128" spans="1:4">
      <c r="A128" s="100" t="s">
        <v>192</v>
      </c>
      <c r="B128" s="48"/>
      <c r="C128" s="48"/>
      <c r="D128" s="48">
        <f t="shared" si="1"/>
        <v>0</v>
      </c>
    </row>
    <row r="129" spans="1:4">
      <c r="A129" s="100" t="s">
        <v>264</v>
      </c>
      <c r="B129" s="48">
        <v>27</v>
      </c>
      <c r="C129" s="48">
        <v>27</v>
      </c>
      <c r="D129" s="48">
        <f t="shared" si="1"/>
        <v>0</v>
      </c>
    </row>
    <row r="130" spans="1:4">
      <c r="A130" s="100" t="s">
        <v>265</v>
      </c>
      <c r="B130" s="48">
        <v>3</v>
      </c>
      <c r="C130" s="48">
        <v>3</v>
      </c>
      <c r="D130" s="48">
        <f t="shared" si="1"/>
        <v>0</v>
      </c>
    </row>
    <row r="131" spans="1:4">
      <c r="A131" s="99" t="s">
        <v>266</v>
      </c>
      <c r="B131" s="107">
        <f>SUM(B132:B137)</f>
        <v>131</v>
      </c>
      <c r="C131" s="107">
        <f>SUM(C132:C137)</f>
        <v>117</v>
      </c>
      <c r="D131" s="107">
        <f t="shared" si="1"/>
        <v>-14</v>
      </c>
    </row>
    <row r="132" spans="1:4">
      <c r="A132" s="100" t="s">
        <v>190</v>
      </c>
      <c r="B132" s="48">
        <v>131</v>
      </c>
      <c r="C132" s="48">
        <v>117</v>
      </c>
      <c r="D132" s="48">
        <f t="shared" si="1"/>
        <v>-14</v>
      </c>
    </row>
    <row r="133" spans="1:4">
      <c r="A133" s="100" t="s">
        <v>191</v>
      </c>
      <c r="B133" s="48"/>
      <c r="C133" s="48"/>
      <c r="D133" s="48">
        <f t="shared" si="1"/>
        <v>0</v>
      </c>
    </row>
    <row r="134" spans="1:4">
      <c r="A134" s="100" t="s">
        <v>192</v>
      </c>
      <c r="B134" s="48"/>
      <c r="C134" s="48"/>
      <c r="D134" s="48">
        <f t="shared" si="1"/>
        <v>0</v>
      </c>
    </row>
    <row r="135" spans="1:4">
      <c r="A135" s="100" t="s">
        <v>204</v>
      </c>
      <c r="B135" s="48"/>
      <c r="C135" s="48"/>
      <c r="D135" s="48">
        <f t="shared" si="1"/>
        <v>0</v>
      </c>
    </row>
    <row r="136" spans="1:4">
      <c r="A136" s="100" t="s">
        <v>199</v>
      </c>
      <c r="B136" s="48"/>
      <c r="C136" s="48"/>
      <c r="D136" s="48">
        <f t="shared" si="1"/>
        <v>0</v>
      </c>
    </row>
    <row r="137" spans="1:4">
      <c r="A137" s="100" t="s">
        <v>267</v>
      </c>
      <c r="B137" s="48"/>
      <c r="C137" s="48"/>
      <c r="D137" s="48">
        <f t="shared" ref="D137:D200" si="3">C137-B137</f>
        <v>0</v>
      </c>
    </row>
    <row r="138" spans="1:4">
      <c r="A138" s="99" t="s">
        <v>268</v>
      </c>
      <c r="B138" s="107">
        <f>SUM(B139:B144)</f>
        <v>369</v>
      </c>
      <c r="C138" s="107">
        <f>SUM(C139:C144)</f>
        <v>541</v>
      </c>
      <c r="D138" s="107">
        <f t="shared" si="3"/>
        <v>172</v>
      </c>
    </row>
    <row r="139" spans="1:4">
      <c r="A139" s="100" t="s">
        <v>190</v>
      </c>
      <c r="B139" s="48">
        <v>177</v>
      </c>
      <c r="C139" s="48">
        <v>177</v>
      </c>
      <c r="D139" s="48">
        <f t="shared" si="3"/>
        <v>0</v>
      </c>
    </row>
    <row r="140" spans="1:4">
      <c r="A140" s="100" t="s">
        <v>191</v>
      </c>
      <c r="B140" s="48">
        <v>3</v>
      </c>
      <c r="C140" s="48">
        <v>106</v>
      </c>
      <c r="D140" s="48">
        <f t="shared" si="3"/>
        <v>103</v>
      </c>
    </row>
    <row r="141" spans="1:4">
      <c r="A141" s="100" t="s">
        <v>192</v>
      </c>
      <c r="B141" s="48"/>
      <c r="C141" s="48">
        <v>50</v>
      </c>
      <c r="D141" s="48">
        <f t="shared" si="3"/>
        <v>50</v>
      </c>
    </row>
    <row r="142" spans="1:4">
      <c r="A142" s="100" t="s">
        <v>269</v>
      </c>
      <c r="B142" s="48">
        <v>189</v>
      </c>
      <c r="C142" s="48">
        <v>198</v>
      </c>
      <c r="D142" s="48">
        <f t="shared" si="3"/>
        <v>9</v>
      </c>
    </row>
    <row r="143" spans="1:4">
      <c r="A143" s="111" t="s">
        <v>199</v>
      </c>
      <c r="B143" s="58"/>
      <c r="C143" s="58"/>
      <c r="D143" s="58">
        <f t="shared" si="3"/>
        <v>0</v>
      </c>
    </row>
    <row r="144" spans="1:4">
      <c r="A144" s="100" t="s">
        <v>270</v>
      </c>
      <c r="B144" s="48"/>
      <c r="C144" s="48">
        <v>10</v>
      </c>
      <c r="D144" s="48">
        <f t="shared" si="3"/>
        <v>10</v>
      </c>
    </row>
    <row r="145" spans="1:4">
      <c r="A145" s="99" t="s">
        <v>271</v>
      </c>
      <c r="B145" s="107">
        <f>SUM(B146:B151)</f>
        <v>1305</v>
      </c>
      <c r="C145" s="107">
        <f>SUM(C146:C151)</f>
        <v>1399</v>
      </c>
      <c r="D145" s="107">
        <f t="shared" si="3"/>
        <v>94</v>
      </c>
    </row>
    <row r="146" spans="1:4">
      <c r="A146" s="100" t="s">
        <v>190</v>
      </c>
      <c r="B146" s="48">
        <v>1175</v>
      </c>
      <c r="C146" s="48">
        <v>1168</v>
      </c>
      <c r="D146" s="48">
        <f t="shared" si="3"/>
        <v>-7</v>
      </c>
    </row>
    <row r="147" spans="1:4">
      <c r="A147" s="100" t="s">
        <v>191</v>
      </c>
      <c r="B147" s="48">
        <v>50</v>
      </c>
      <c r="C147" s="48">
        <v>50</v>
      </c>
      <c r="D147" s="48">
        <f t="shared" si="3"/>
        <v>0</v>
      </c>
    </row>
    <row r="148" spans="1:4">
      <c r="A148" s="100" t="s">
        <v>192</v>
      </c>
      <c r="B148" s="48"/>
      <c r="C148" s="48"/>
      <c r="D148" s="48">
        <f t="shared" si="3"/>
        <v>0</v>
      </c>
    </row>
    <row r="149" spans="1:4">
      <c r="A149" s="100" t="s">
        <v>272</v>
      </c>
      <c r="B149" s="48">
        <v>80</v>
      </c>
      <c r="C149" s="48">
        <v>180</v>
      </c>
      <c r="D149" s="48">
        <f t="shared" si="3"/>
        <v>100</v>
      </c>
    </row>
    <row r="150" spans="1:4">
      <c r="A150" s="100" t="s">
        <v>199</v>
      </c>
      <c r="B150" s="48"/>
      <c r="C150" s="48"/>
      <c r="D150" s="48">
        <f t="shared" si="3"/>
        <v>0</v>
      </c>
    </row>
    <row r="151" spans="1:4">
      <c r="A151" s="100" t="s">
        <v>273</v>
      </c>
      <c r="B151" s="48"/>
      <c r="C151" s="48">
        <v>1</v>
      </c>
      <c r="D151" s="48">
        <f t="shared" si="3"/>
        <v>1</v>
      </c>
    </row>
    <row r="152" spans="1:4">
      <c r="A152" s="99" t="s">
        <v>274</v>
      </c>
      <c r="B152" s="107">
        <f>SUM(B153:B158)</f>
        <v>918</v>
      </c>
      <c r="C152" s="107">
        <f>SUM(C153:C158)</f>
        <v>965</v>
      </c>
      <c r="D152" s="107">
        <f t="shared" si="3"/>
        <v>47</v>
      </c>
    </row>
    <row r="153" spans="1:4">
      <c r="A153" s="100" t="s">
        <v>190</v>
      </c>
      <c r="B153" s="48">
        <v>912</v>
      </c>
      <c r="C153" s="48">
        <v>899</v>
      </c>
      <c r="D153" s="48">
        <f t="shared" si="3"/>
        <v>-13</v>
      </c>
    </row>
    <row r="154" spans="1:4">
      <c r="A154" s="100" t="s">
        <v>191</v>
      </c>
      <c r="B154" s="48"/>
      <c r="C154" s="48"/>
      <c r="D154" s="48">
        <f t="shared" si="3"/>
        <v>0</v>
      </c>
    </row>
    <row r="155" spans="1:4">
      <c r="A155" s="100" t="s">
        <v>192</v>
      </c>
      <c r="B155" s="48"/>
      <c r="C155" s="48"/>
      <c r="D155" s="48">
        <f t="shared" si="3"/>
        <v>0</v>
      </c>
    </row>
    <row r="156" spans="1:4">
      <c r="A156" s="100" t="s">
        <v>275</v>
      </c>
      <c r="B156" s="48">
        <v>5</v>
      </c>
      <c r="C156" s="48">
        <v>22</v>
      </c>
      <c r="D156" s="48">
        <f t="shared" si="3"/>
        <v>17</v>
      </c>
    </row>
    <row r="157" spans="1:4">
      <c r="A157" s="100" t="s">
        <v>199</v>
      </c>
      <c r="B157" s="48"/>
      <c r="C157" s="48"/>
      <c r="D157" s="48">
        <f t="shared" si="3"/>
        <v>0</v>
      </c>
    </row>
    <row r="158" spans="1:4">
      <c r="A158" s="100" t="s">
        <v>276</v>
      </c>
      <c r="B158" s="48">
        <v>1</v>
      </c>
      <c r="C158" s="48">
        <v>44</v>
      </c>
      <c r="D158" s="48">
        <f t="shared" si="3"/>
        <v>43</v>
      </c>
    </row>
    <row r="159" spans="1:4">
      <c r="A159" s="99" t="s">
        <v>277</v>
      </c>
      <c r="B159" s="107">
        <f>SUM(B160:B164)</f>
        <v>654</v>
      </c>
      <c r="C159" s="107">
        <f>SUM(C160:C164)</f>
        <v>949</v>
      </c>
      <c r="D159" s="107">
        <f t="shared" si="3"/>
        <v>295</v>
      </c>
    </row>
    <row r="160" spans="1:4">
      <c r="A160" s="100" t="s">
        <v>190</v>
      </c>
      <c r="B160" s="48">
        <v>354</v>
      </c>
      <c r="C160" s="48">
        <v>360</v>
      </c>
      <c r="D160" s="48">
        <f t="shared" si="3"/>
        <v>6</v>
      </c>
    </row>
    <row r="161" spans="1:4">
      <c r="A161" s="100" t="s">
        <v>191</v>
      </c>
      <c r="B161" s="48">
        <v>300</v>
      </c>
      <c r="C161" s="48">
        <v>510</v>
      </c>
      <c r="D161" s="48">
        <f t="shared" si="3"/>
        <v>210</v>
      </c>
    </row>
    <row r="162" spans="1:4">
      <c r="A162" s="100" t="s">
        <v>278</v>
      </c>
      <c r="B162" s="48"/>
      <c r="C162" s="48"/>
      <c r="D162" s="48">
        <f t="shared" si="3"/>
        <v>0</v>
      </c>
    </row>
    <row r="163" spans="1:4">
      <c r="A163" s="100" t="s">
        <v>199</v>
      </c>
      <c r="B163" s="48"/>
      <c r="C163" s="48"/>
      <c r="D163" s="48">
        <f t="shared" si="3"/>
        <v>0</v>
      </c>
    </row>
    <row r="164" spans="1:4">
      <c r="A164" s="100" t="s">
        <v>279</v>
      </c>
      <c r="B164" s="48"/>
      <c r="C164" s="48">
        <v>79</v>
      </c>
      <c r="D164" s="48">
        <f t="shared" si="3"/>
        <v>79</v>
      </c>
    </row>
    <row r="165" spans="1:4">
      <c r="A165" s="99" t="s">
        <v>280</v>
      </c>
      <c r="B165" s="107">
        <f>SUM(B166:B172)</f>
        <v>199</v>
      </c>
      <c r="C165" s="107">
        <f>SUM(C166:C172)</f>
        <v>195</v>
      </c>
      <c r="D165" s="107">
        <f t="shared" si="3"/>
        <v>-4</v>
      </c>
    </row>
    <row r="166" spans="1:4">
      <c r="A166" s="100" t="s">
        <v>190</v>
      </c>
      <c r="B166" s="48">
        <v>167</v>
      </c>
      <c r="C166" s="48">
        <v>152</v>
      </c>
      <c r="D166" s="48">
        <f t="shared" si="3"/>
        <v>-15</v>
      </c>
    </row>
    <row r="167" spans="1:4">
      <c r="A167" s="100" t="s">
        <v>191</v>
      </c>
      <c r="B167" s="48"/>
      <c r="C167" s="48"/>
      <c r="D167" s="48">
        <f t="shared" si="3"/>
        <v>0</v>
      </c>
    </row>
    <row r="168" spans="1:4">
      <c r="A168" s="100" t="s">
        <v>192</v>
      </c>
      <c r="B168" s="48"/>
      <c r="C168" s="48"/>
      <c r="D168" s="48">
        <f t="shared" si="3"/>
        <v>0</v>
      </c>
    </row>
    <row r="169" spans="1:4">
      <c r="A169" s="100" t="s">
        <v>281</v>
      </c>
      <c r="B169" s="48">
        <v>10</v>
      </c>
      <c r="C169" s="48">
        <v>10</v>
      </c>
      <c r="D169" s="48">
        <f t="shared" si="3"/>
        <v>0</v>
      </c>
    </row>
    <row r="170" spans="1:4">
      <c r="A170" s="100" t="s">
        <v>282</v>
      </c>
      <c r="B170" s="48">
        <v>22</v>
      </c>
      <c r="C170" s="48">
        <v>30</v>
      </c>
      <c r="D170" s="48">
        <f t="shared" si="3"/>
        <v>8</v>
      </c>
    </row>
    <row r="171" spans="1:4">
      <c r="A171" s="100" t="s">
        <v>199</v>
      </c>
      <c r="B171" s="48"/>
      <c r="C171" s="48"/>
      <c r="D171" s="48">
        <f t="shared" si="3"/>
        <v>0</v>
      </c>
    </row>
    <row r="172" spans="1:4">
      <c r="A172" s="100" t="s">
        <v>283</v>
      </c>
      <c r="B172" s="48"/>
      <c r="C172" s="48">
        <v>3</v>
      </c>
      <c r="D172" s="48">
        <f t="shared" si="3"/>
        <v>3</v>
      </c>
    </row>
    <row r="173" spans="1:4">
      <c r="A173" s="99" t="s">
        <v>284</v>
      </c>
      <c r="B173" s="107">
        <f>SUM(B174:B178)</f>
        <v>441</v>
      </c>
      <c r="C173" s="107">
        <f>SUM(C174:C178)</f>
        <v>447</v>
      </c>
      <c r="D173" s="107">
        <f t="shared" si="3"/>
        <v>6</v>
      </c>
    </row>
    <row r="174" spans="1:4">
      <c r="A174" s="100" t="s">
        <v>190</v>
      </c>
      <c r="B174" s="48">
        <v>145</v>
      </c>
      <c r="C174" s="48">
        <v>151</v>
      </c>
      <c r="D174" s="48">
        <f t="shared" si="3"/>
        <v>6</v>
      </c>
    </row>
    <row r="175" spans="1:4">
      <c r="A175" s="100" t="s">
        <v>191</v>
      </c>
      <c r="B175" s="48">
        <v>26</v>
      </c>
      <c r="C175" s="48">
        <v>26</v>
      </c>
      <c r="D175" s="48">
        <f t="shared" si="3"/>
        <v>0</v>
      </c>
    </row>
    <row r="176" spans="1:4">
      <c r="A176" s="100" t="s">
        <v>192</v>
      </c>
      <c r="B176" s="48"/>
      <c r="C176" s="48"/>
      <c r="D176" s="48">
        <f t="shared" si="3"/>
        <v>0</v>
      </c>
    </row>
    <row r="177" spans="1:4">
      <c r="A177" s="100" t="s">
        <v>199</v>
      </c>
      <c r="B177" s="48"/>
      <c r="C177" s="48"/>
      <c r="D177" s="48">
        <f t="shared" si="3"/>
        <v>0</v>
      </c>
    </row>
    <row r="178" spans="1:4">
      <c r="A178" s="100" t="s">
        <v>285</v>
      </c>
      <c r="B178" s="48">
        <v>270</v>
      </c>
      <c r="C178" s="48">
        <v>270</v>
      </c>
      <c r="D178" s="48">
        <f t="shared" si="3"/>
        <v>0</v>
      </c>
    </row>
    <row r="179" spans="1:4">
      <c r="A179" s="99" t="s">
        <v>286</v>
      </c>
      <c r="B179" s="107">
        <f>SUM(B180:B195)</f>
        <v>1755</v>
      </c>
      <c r="C179" s="107">
        <f>SUM(C180:C195)</f>
        <v>1848</v>
      </c>
      <c r="D179" s="107">
        <f t="shared" si="3"/>
        <v>93</v>
      </c>
    </row>
    <row r="180" spans="1:4">
      <c r="A180" s="100" t="s">
        <v>190</v>
      </c>
      <c r="B180" s="48">
        <v>1535</v>
      </c>
      <c r="C180" s="48">
        <v>1486</v>
      </c>
      <c r="D180" s="48">
        <f t="shared" si="3"/>
        <v>-49</v>
      </c>
    </row>
    <row r="181" spans="1:4">
      <c r="A181" s="100" t="s">
        <v>191</v>
      </c>
      <c r="B181" s="48">
        <v>10</v>
      </c>
      <c r="C181" s="48">
        <v>10</v>
      </c>
      <c r="D181" s="48">
        <f t="shared" si="3"/>
        <v>0</v>
      </c>
    </row>
    <row r="182" spans="1:4">
      <c r="A182" s="100" t="s">
        <v>192</v>
      </c>
      <c r="B182" s="48"/>
      <c r="C182" s="48"/>
      <c r="D182" s="48">
        <f t="shared" si="3"/>
        <v>0</v>
      </c>
    </row>
    <row r="183" spans="1:4">
      <c r="A183" s="100" t="s">
        <v>287</v>
      </c>
      <c r="B183" s="48"/>
      <c r="C183" s="48"/>
      <c r="D183" s="48">
        <f t="shared" si="3"/>
        <v>0</v>
      </c>
    </row>
    <row r="184" spans="1:4">
      <c r="A184" s="100" t="s">
        <v>288</v>
      </c>
      <c r="B184" s="48">
        <v>100</v>
      </c>
      <c r="C184" s="48">
        <v>100</v>
      </c>
      <c r="D184" s="48">
        <f t="shared" si="3"/>
        <v>0</v>
      </c>
    </row>
    <row r="185" spans="1:4">
      <c r="A185" s="100" t="s">
        <v>289</v>
      </c>
      <c r="B185" s="48">
        <v>10</v>
      </c>
      <c r="C185" s="48">
        <v>10</v>
      </c>
      <c r="D185" s="48">
        <f t="shared" si="3"/>
        <v>0</v>
      </c>
    </row>
    <row r="186" spans="1:4">
      <c r="A186" s="100" t="s">
        <v>290</v>
      </c>
      <c r="B186" s="48"/>
      <c r="C186" s="48"/>
      <c r="D186" s="48">
        <f t="shared" si="3"/>
        <v>0</v>
      </c>
    </row>
    <row r="187" spans="1:4">
      <c r="A187" s="100" t="s">
        <v>291</v>
      </c>
      <c r="B187" s="48"/>
      <c r="C187" s="48"/>
      <c r="D187" s="48">
        <f t="shared" si="3"/>
        <v>0</v>
      </c>
    </row>
    <row r="188" spans="1:4">
      <c r="A188" s="100" t="s">
        <v>292</v>
      </c>
      <c r="B188" s="48"/>
      <c r="C188" s="48"/>
      <c r="D188" s="48">
        <f t="shared" si="3"/>
        <v>0</v>
      </c>
    </row>
    <row r="189" spans="1:4">
      <c r="A189" s="111" t="s">
        <v>293</v>
      </c>
      <c r="B189" s="58"/>
      <c r="C189" s="58"/>
      <c r="D189" s="58">
        <f t="shared" si="3"/>
        <v>0</v>
      </c>
    </row>
    <row r="190" spans="1:4">
      <c r="A190" s="100" t="s">
        <v>294</v>
      </c>
      <c r="B190" s="48"/>
      <c r="C190" s="48"/>
      <c r="D190" s="48">
        <f t="shared" si="3"/>
        <v>0</v>
      </c>
    </row>
    <row r="191" spans="1:4">
      <c r="A191" s="100" t="s">
        <v>295</v>
      </c>
      <c r="B191" s="48">
        <v>2</v>
      </c>
      <c r="C191" s="48">
        <v>2</v>
      </c>
      <c r="D191" s="48">
        <f t="shared" si="3"/>
        <v>0</v>
      </c>
    </row>
    <row r="192" spans="1:4">
      <c r="A192" s="100" t="s">
        <v>296</v>
      </c>
      <c r="B192" s="48"/>
      <c r="C192" s="48"/>
      <c r="D192" s="48">
        <f t="shared" si="3"/>
        <v>0</v>
      </c>
    </row>
    <row r="193" spans="1:4">
      <c r="A193" s="100" t="s">
        <v>297</v>
      </c>
      <c r="B193" s="48"/>
      <c r="C193" s="48"/>
      <c r="D193" s="48">
        <f t="shared" si="3"/>
        <v>0</v>
      </c>
    </row>
    <row r="194" spans="1:4">
      <c r="A194" s="100" t="s">
        <v>199</v>
      </c>
      <c r="B194" s="48"/>
      <c r="C194" s="48"/>
      <c r="D194" s="48">
        <f t="shared" si="3"/>
        <v>0</v>
      </c>
    </row>
    <row r="195" spans="1:4">
      <c r="A195" s="100" t="s">
        <v>298</v>
      </c>
      <c r="B195" s="48">
        <v>98</v>
      </c>
      <c r="C195" s="48">
        <v>240</v>
      </c>
      <c r="D195" s="48">
        <f t="shared" si="3"/>
        <v>142</v>
      </c>
    </row>
    <row r="196" spans="1:4">
      <c r="A196" s="99" t="s">
        <v>299</v>
      </c>
      <c r="B196" s="107">
        <f>SUM(B197:B198)</f>
        <v>2977</v>
      </c>
      <c r="C196" s="107">
        <f>SUM(C197:C198)</f>
        <v>823</v>
      </c>
      <c r="D196" s="107">
        <f t="shared" si="3"/>
        <v>-2154</v>
      </c>
    </row>
    <row r="197" spans="1:4">
      <c r="A197" s="100" t="s">
        <v>300</v>
      </c>
      <c r="B197" s="48">
        <v>300</v>
      </c>
      <c r="C197" s="48">
        <v>273</v>
      </c>
      <c r="D197" s="48">
        <f t="shared" si="3"/>
        <v>-27</v>
      </c>
    </row>
    <row r="198" spans="1:4">
      <c r="A198" s="100" t="s">
        <v>301</v>
      </c>
      <c r="B198" s="48">
        <v>2677</v>
      </c>
      <c r="C198" s="48">
        <v>550</v>
      </c>
      <c r="D198" s="48">
        <f t="shared" si="3"/>
        <v>-2127</v>
      </c>
    </row>
    <row r="199" spans="1:4">
      <c r="A199" s="98" t="s">
        <v>302</v>
      </c>
      <c r="B199" s="34">
        <f>SUM(B200,B202,B204,B206,B216)</f>
        <v>60</v>
      </c>
      <c r="C199" s="34">
        <f>SUM(C200,C202,C204,C206,C216)</f>
        <v>81</v>
      </c>
      <c r="D199" s="34">
        <f t="shared" si="3"/>
        <v>21</v>
      </c>
    </row>
    <row r="200" spans="1:4">
      <c r="A200" s="100" t="s">
        <v>303</v>
      </c>
      <c r="B200" s="48">
        <f>B201</f>
        <v>0</v>
      </c>
      <c r="C200" s="48"/>
      <c r="D200" s="48">
        <f t="shared" si="3"/>
        <v>0</v>
      </c>
    </row>
    <row r="201" spans="1:4">
      <c r="A201" s="100" t="s">
        <v>304</v>
      </c>
      <c r="B201" s="48"/>
      <c r="C201" s="48"/>
      <c r="D201" s="48">
        <f t="shared" ref="D201:D264" si="4">C201-B201</f>
        <v>0</v>
      </c>
    </row>
    <row r="202" spans="1:4">
      <c r="A202" s="100" t="s">
        <v>305</v>
      </c>
      <c r="B202" s="48">
        <v>0</v>
      </c>
      <c r="C202" s="48"/>
      <c r="D202" s="48">
        <f t="shared" si="4"/>
        <v>0</v>
      </c>
    </row>
    <row r="203" spans="1:4">
      <c r="A203" s="100" t="s">
        <v>306</v>
      </c>
      <c r="B203" s="48"/>
      <c r="C203" s="48"/>
      <c r="D203" s="48">
        <f t="shared" si="4"/>
        <v>0</v>
      </c>
    </row>
    <row r="204" spans="1:4">
      <c r="A204" s="100" t="s">
        <v>307</v>
      </c>
      <c r="B204" s="48">
        <v>0</v>
      </c>
      <c r="C204" s="48"/>
      <c r="D204" s="48">
        <f t="shared" si="4"/>
        <v>0</v>
      </c>
    </row>
    <row r="205" spans="1:4">
      <c r="A205" s="100" t="s">
        <v>308</v>
      </c>
      <c r="B205" s="48"/>
      <c r="C205" s="48"/>
      <c r="D205" s="48">
        <f t="shared" si="4"/>
        <v>0</v>
      </c>
    </row>
    <row r="206" spans="1:4">
      <c r="A206" s="99" t="s">
        <v>309</v>
      </c>
      <c r="B206" s="107">
        <f>SUM(B207:B215)</f>
        <v>60</v>
      </c>
      <c r="C206" s="107">
        <f>SUM(C207:C215)</f>
        <v>81</v>
      </c>
      <c r="D206" s="107">
        <f t="shared" si="4"/>
        <v>21</v>
      </c>
    </row>
    <row r="207" spans="1:4">
      <c r="A207" s="100" t="s">
        <v>310</v>
      </c>
      <c r="B207" s="48"/>
      <c r="C207" s="48"/>
      <c r="D207" s="48">
        <f t="shared" si="4"/>
        <v>0</v>
      </c>
    </row>
    <row r="208" spans="1:4">
      <c r="A208" s="100" t="s">
        <v>311</v>
      </c>
      <c r="B208" s="48"/>
      <c r="C208" s="48"/>
      <c r="D208" s="48">
        <f t="shared" si="4"/>
        <v>0</v>
      </c>
    </row>
    <row r="209" spans="1:4">
      <c r="A209" s="100" t="s">
        <v>312</v>
      </c>
      <c r="B209" s="48"/>
      <c r="C209" s="48">
        <v>59</v>
      </c>
      <c r="D209" s="48">
        <f t="shared" si="4"/>
        <v>59</v>
      </c>
    </row>
    <row r="210" spans="1:4">
      <c r="A210" s="100" t="s">
        <v>313</v>
      </c>
      <c r="B210" s="48"/>
      <c r="C210" s="48"/>
      <c r="D210" s="48">
        <f t="shared" si="4"/>
        <v>0</v>
      </c>
    </row>
    <row r="211" spans="1:4">
      <c r="A211" s="100" t="s">
        <v>314</v>
      </c>
      <c r="B211" s="48"/>
      <c r="C211" s="48"/>
      <c r="D211" s="48">
        <f t="shared" si="4"/>
        <v>0</v>
      </c>
    </row>
    <row r="212" spans="1:4">
      <c r="A212" s="100" t="s">
        <v>315</v>
      </c>
      <c r="B212" s="48">
        <v>39</v>
      </c>
      <c r="C212" s="48"/>
      <c r="D212" s="48">
        <f t="shared" si="4"/>
        <v>-39</v>
      </c>
    </row>
    <row r="213" spans="1:4">
      <c r="A213" s="100" t="s">
        <v>316</v>
      </c>
      <c r="B213" s="48"/>
      <c r="C213" s="48"/>
      <c r="D213" s="48">
        <f t="shared" si="4"/>
        <v>0</v>
      </c>
    </row>
    <row r="214" spans="1:4">
      <c r="A214" s="100" t="s">
        <v>317</v>
      </c>
      <c r="B214" s="48"/>
      <c r="C214" s="48"/>
      <c r="D214" s="48">
        <f t="shared" si="4"/>
        <v>0</v>
      </c>
    </row>
    <row r="215" spans="1:4">
      <c r="A215" s="100" t="s">
        <v>318</v>
      </c>
      <c r="B215" s="48">
        <v>21</v>
      </c>
      <c r="C215" s="48">
        <v>22</v>
      </c>
      <c r="D215" s="48">
        <f t="shared" si="4"/>
        <v>1</v>
      </c>
    </row>
    <row r="216" spans="1:4">
      <c r="A216" s="100" t="s">
        <v>319</v>
      </c>
      <c r="B216" s="48">
        <f>B217</f>
        <v>0</v>
      </c>
      <c r="C216" s="48"/>
      <c r="D216" s="48">
        <f t="shared" si="4"/>
        <v>0</v>
      </c>
    </row>
    <row r="217" spans="1:4">
      <c r="A217" s="100" t="s">
        <v>320</v>
      </c>
      <c r="B217" s="48"/>
      <c r="C217" s="48"/>
      <c r="D217" s="48">
        <f t="shared" si="4"/>
        <v>0</v>
      </c>
    </row>
    <row r="218" spans="1:4">
      <c r="A218" s="98" t="s">
        <v>321</v>
      </c>
      <c r="B218" s="34">
        <f>SUM(B219,B222,B231,B239,B248,B264)</f>
        <v>7305</v>
      </c>
      <c r="C218" s="34">
        <f>SUM(C219,C222,C231,C239,C248,C264)</f>
        <v>9004</v>
      </c>
      <c r="D218" s="34">
        <f t="shared" si="4"/>
        <v>1699</v>
      </c>
    </row>
    <row r="219" spans="1:4">
      <c r="A219" s="99" t="s">
        <v>322</v>
      </c>
      <c r="B219" s="107">
        <f>SUM(B220:B221)</f>
        <v>26</v>
      </c>
      <c r="C219" s="107">
        <f>SUM(C220:C221)</f>
        <v>6</v>
      </c>
      <c r="D219" s="107">
        <f t="shared" si="4"/>
        <v>-20</v>
      </c>
    </row>
    <row r="220" spans="1:4">
      <c r="A220" s="100" t="s">
        <v>323</v>
      </c>
      <c r="B220" s="48">
        <v>26</v>
      </c>
      <c r="C220" s="48">
        <v>6</v>
      </c>
      <c r="D220" s="48">
        <f t="shared" si="4"/>
        <v>-20</v>
      </c>
    </row>
    <row r="221" spans="1:4">
      <c r="A221" s="100" t="s">
        <v>324</v>
      </c>
      <c r="B221" s="48"/>
      <c r="C221" s="48"/>
      <c r="D221" s="48">
        <f t="shared" si="4"/>
        <v>0</v>
      </c>
    </row>
    <row r="222" spans="1:4">
      <c r="A222" s="99" t="s">
        <v>325</v>
      </c>
      <c r="B222" s="107">
        <f>SUM(B223:B230)</f>
        <v>6251</v>
      </c>
      <c r="C222" s="107">
        <f>SUM(C223:C230)</f>
        <v>7724</v>
      </c>
      <c r="D222" s="107">
        <f t="shared" si="4"/>
        <v>1473</v>
      </c>
    </row>
    <row r="223" spans="1:4">
      <c r="A223" s="100" t="s">
        <v>190</v>
      </c>
      <c r="B223" s="48">
        <v>3617</v>
      </c>
      <c r="C223" s="48">
        <v>3642</v>
      </c>
      <c r="D223" s="48">
        <f t="shared" si="4"/>
        <v>25</v>
      </c>
    </row>
    <row r="224" spans="1:4">
      <c r="A224" s="100" t="s">
        <v>191</v>
      </c>
      <c r="B224" s="48"/>
      <c r="C224" s="48"/>
      <c r="D224" s="48">
        <f t="shared" si="4"/>
        <v>0</v>
      </c>
    </row>
    <row r="225" spans="1:4">
      <c r="A225" s="100" t="s">
        <v>192</v>
      </c>
      <c r="B225" s="48"/>
      <c r="C225" s="48"/>
      <c r="D225" s="48">
        <f t="shared" si="4"/>
        <v>0</v>
      </c>
    </row>
    <row r="226" spans="1:4">
      <c r="A226" s="100" t="s">
        <v>229</v>
      </c>
      <c r="B226" s="48">
        <v>128</v>
      </c>
      <c r="C226" s="48">
        <v>128</v>
      </c>
      <c r="D226" s="48">
        <f t="shared" si="4"/>
        <v>0</v>
      </c>
    </row>
    <row r="227" spans="1:4">
      <c r="A227" s="100" t="s">
        <v>326</v>
      </c>
      <c r="B227" s="48">
        <v>2470</v>
      </c>
      <c r="C227" s="48">
        <v>3918</v>
      </c>
      <c r="D227" s="48">
        <f t="shared" si="4"/>
        <v>1448</v>
      </c>
    </row>
    <row r="228" spans="1:4">
      <c r="A228" s="100" t="s">
        <v>327</v>
      </c>
      <c r="B228" s="48">
        <v>23</v>
      </c>
      <c r="C228" s="48">
        <v>23</v>
      </c>
      <c r="D228" s="48">
        <f t="shared" si="4"/>
        <v>0</v>
      </c>
    </row>
    <row r="229" spans="1:4">
      <c r="A229" s="100" t="s">
        <v>328</v>
      </c>
      <c r="B229" s="48">
        <v>13</v>
      </c>
      <c r="C229" s="48">
        <v>13</v>
      </c>
      <c r="D229" s="48">
        <f t="shared" si="4"/>
        <v>0</v>
      </c>
    </row>
    <row r="230" spans="1:4">
      <c r="A230" s="100" t="s">
        <v>329</v>
      </c>
      <c r="B230" s="48"/>
      <c r="C230" s="48"/>
      <c r="D230" s="48">
        <f t="shared" si="4"/>
        <v>0</v>
      </c>
    </row>
    <row r="231" spans="1:4">
      <c r="A231" s="99" t="s">
        <v>330</v>
      </c>
      <c r="B231" s="107">
        <f>SUM(B232:B238)</f>
        <v>0</v>
      </c>
      <c r="C231" s="107">
        <f>SUM(C232:C238)</f>
        <v>92</v>
      </c>
      <c r="D231" s="107">
        <f t="shared" si="4"/>
        <v>92</v>
      </c>
    </row>
    <row r="232" spans="1:4">
      <c r="A232" s="100" t="s">
        <v>190</v>
      </c>
      <c r="B232" s="48"/>
      <c r="C232" s="48">
        <v>92</v>
      </c>
      <c r="D232" s="48">
        <f t="shared" si="4"/>
        <v>92</v>
      </c>
    </row>
    <row r="233" spans="1:4">
      <c r="A233" s="100" t="s">
        <v>191</v>
      </c>
      <c r="B233" s="48"/>
      <c r="C233" s="48"/>
      <c r="D233" s="48">
        <f t="shared" si="4"/>
        <v>0</v>
      </c>
    </row>
    <row r="234" spans="1:4">
      <c r="A234" s="100" t="s">
        <v>192</v>
      </c>
      <c r="B234" s="48"/>
      <c r="C234" s="48"/>
      <c r="D234" s="48">
        <f t="shared" si="4"/>
        <v>0</v>
      </c>
    </row>
    <row r="235" spans="1:4">
      <c r="A235" s="111" t="s">
        <v>988</v>
      </c>
      <c r="B235" s="58"/>
      <c r="C235" s="58"/>
      <c r="D235" s="58">
        <f t="shared" si="4"/>
        <v>0</v>
      </c>
    </row>
    <row r="236" spans="1:4">
      <c r="A236" s="100" t="s">
        <v>331</v>
      </c>
      <c r="B236" s="48"/>
      <c r="C236" s="48"/>
      <c r="D236" s="48">
        <f t="shared" si="4"/>
        <v>0</v>
      </c>
    </row>
    <row r="237" spans="1:4">
      <c r="A237" s="100" t="s">
        <v>199</v>
      </c>
      <c r="B237" s="48"/>
      <c r="C237" s="48"/>
      <c r="D237" s="48">
        <f t="shared" si="4"/>
        <v>0</v>
      </c>
    </row>
    <row r="238" spans="1:4">
      <c r="A238" s="100" t="s">
        <v>332</v>
      </c>
      <c r="B238" s="48"/>
      <c r="C238" s="48"/>
      <c r="D238" s="48">
        <f t="shared" si="4"/>
        <v>0</v>
      </c>
    </row>
    <row r="239" spans="1:4">
      <c r="A239" s="99" t="s">
        <v>333</v>
      </c>
      <c r="B239" s="107">
        <f>SUM(B240:B247)</f>
        <v>0</v>
      </c>
      <c r="C239" s="107">
        <f>SUM(C240:C247)</f>
        <v>143</v>
      </c>
      <c r="D239" s="107">
        <f t="shared" si="4"/>
        <v>143</v>
      </c>
    </row>
    <row r="240" spans="1:4">
      <c r="A240" s="100" t="s">
        <v>190</v>
      </c>
      <c r="B240" s="48"/>
      <c r="C240" s="48">
        <v>143</v>
      </c>
      <c r="D240" s="48">
        <f t="shared" si="4"/>
        <v>143</v>
      </c>
    </row>
    <row r="241" spans="1:4">
      <c r="A241" s="100" t="s">
        <v>191</v>
      </c>
      <c r="B241" s="48"/>
      <c r="C241" s="48"/>
      <c r="D241" s="48">
        <f t="shared" si="4"/>
        <v>0</v>
      </c>
    </row>
    <row r="242" spans="1:4">
      <c r="A242" s="100" t="s">
        <v>192</v>
      </c>
      <c r="B242" s="48"/>
      <c r="C242" s="48"/>
      <c r="D242" s="48">
        <f t="shared" si="4"/>
        <v>0</v>
      </c>
    </row>
    <row r="243" spans="1:4">
      <c r="A243" s="100" t="s">
        <v>334</v>
      </c>
      <c r="B243" s="48"/>
      <c r="C243" s="48"/>
      <c r="D243" s="48">
        <f t="shared" si="4"/>
        <v>0</v>
      </c>
    </row>
    <row r="244" spans="1:4">
      <c r="A244" s="100" t="s">
        <v>335</v>
      </c>
      <c r="B244" s="48"/>
      <c r="C244" s="48"/>
      <c r="D244" s="48">
        <f t="shared" si="4"/>
        <v>0</v>
      </c>
    </row>
    <row r="245" spans="1:4">
      <c r="A245" s="100" t="s">
        <v>989</v>
      </c>
      <c r="B245" s="48"/>
      <c r="C245" s="48"/>
      <c r="D245" s="48">
        <f t="shared" si="4"/>
        <v>0</v>
      </c>
    </row>
    <row r="246" spans="1:4">
      <c r="A246" s="100" t="s">
        <v>199</v>
      </c>
      <c r="B246" s="48"/>
      <c r="C246" s="48"/>
      <c r="D246" s="48">
        <f t="shared" si="4"/>
        <v>0</v>
      </c>
    </row>
    <row r="247" spans="1:4">
      <c r="A247" s="100" t="s">
        <v>336</v>
      </c>
      <c r="B247" s="48"/>
      <c r="C247" s="48"/>
      <c r="D247" s="48">
        <f t="shared" si="4"/>
        <v>0</v>
      </c>
    </row>
    <row r="248" spans="1:4">
      <c r="A248" s="99" t="s">
        <v>337</v>
      </c>
      <c r="B248" s="107">
        <f>SUM(B249:B263)</f>
        <v>878</v>
      </c>
      <c r="C248" s="107">
        <f>SUM(C249:C263)</f>
        <v>889</v>
      </c>
      <c r="D248" s="107">
        <f t="shared" si="4"/>
        <v>11</v>
      </c>
    </row>
    <row r="249" spans="1:4">
      <c r="A249" s="100" t="s">
        <v>190</v>
      </c>
      <c r="B249" s="48">
        <v>628</v>
      </c>
      <c r="C249" s="48">
        <v>624</v>
      </c>
      <c r="D249" s="48">
        <f t="shared" si="4"/>
        <v>-4</v>
      </c>
    </row>
    <row r="250" spans="1:4">
      <c r="A250" s="100" t="s">
        <v>191</v>
      </c>
      <c r="B250" s="48"/>
      <c r="C250" s="48"/>
      <c r="D250" s="48">
        <f t="shared" si="4"/>
        <v>0</v>
      </c>
    </row>
    <row r="251" spans="1:4">
      <c r="A251" s="100" t="s">
        <v>192</v>
      </c>
      <c r="B251" s="48"/>
      <c r="C251" s="48"/>
      <c r="D251" s="48">
        <f t="shared" si="4"/>
        <v>0</v>
      </c>
    </row>
    <row r="252" spans="1:4">
      <c r="A252" s="100" t="s">
        <v>338</v>
      </c>
      <c r="B252" s="48">
        <v>34</v>
      </c>
      <c r="C252" s="48">
        <v>34</v>
      </c>
      <c r="D252" s="48">
        <f t="shared" si="4"/>
        <v>0</v>
      </c>
    </row>
    <row r="253" spans="1:4">
      <c r="A253" s="100" t="s">
        <v>339</v>
      </c>
      <c r="B253" s="48">
        <v>25</v>
      </c>
      <c r="C253" s="48">
        <v>25</v>
      </c>
      <c r="D253" s="48">
        <f t="shared" si="4"/>
        <v>0</v>
      </c>
    </row>
    <row r="254" spans="1:4">
      <c r="A254" s="100" t="s">
        <v>340</v>
      </c>
      <c r="B254" s="48"/>
      <c r="C254" s="48"/>
      <c r="D254" s="48">
        <f t="shared" si="4"/>
        <v>0</v>
      </c>
    </row>
    <row r="255" spans="1:4">
      <c r="A255" s="100" t="s">
        <v>341</v>
      </c>
      <c r="B255" s="48">
        <v>48</v>
      </c>
      <c r="C255" s="48">
        <v>48</v>
      </c>
      <c r="D255" s="48">
        <f t="shared" si="4"/>
        <v>0</v>
      </c>
    </row>
    <row r="256" spans="1:4">
      <c r="A256" s="100" t="s">
        <v>342</v>
      </c>
      <c r="B256" s="48"/>
      <c r="C256" s="48"/>
      <c r="D256" s="48">
        <f t="shared" si="4"/>
        <v>0</v>
      </c>
    </row>
    <row r="257" spans="1:4">
      <c r="A257" s="100" t="s">
        <v>343</v>
      </c>
      <c r="B257" s="48"/>
      <c r="C257" s="48"/>
      <c r="D257" s="48">
        <f t="shared" si="4"/>
        <v>0</v>
      </c>
    </row>
    <row r="258" spans="1:4">
      <c r="A258" s="100" t="s">
        <v>344</v>
      </c>
      <c r="B258" s="48">
        <v>31</v>
      </c>
      <c r="C258" s="48">
        <v>31</v>
      </c>
      <c r="D258" s="48">
        <f t="shared" si="4"/>
        <v>0</v>
      </c>
    </row>
    <row r="259" spans="1:4">
      <c r="A259" s="100" t="s">
        <v>345</v>
      </c>
      <c r="B259" s="48"/>
      <c r="C259" s="48"/>
      <c r="D259" s="48">
        <f t="shared" si="4"/>
        <v>0</v>
      </c>
    </row>
    <row r="260" spans="1:4">
      <c r="A260" s="100" t="s">
        <v>346</v>
      </c>
      <c r="B260" s="48">
        <v>60</v>
      </c>
      <c r="C260" s="48">
        <v>75</v>
      </c>
      <c r="D260" s="48">
        <f t="shared" si="4"/>
        <v>15</v>
      </c>
    </row>
    <row r="261" spans="1:4">
      <c r="A261" s="100" t="s">
        <v>229</v>
      </c>
      <c r="B261" s="48"/>
      <c r="C261" s="48"/>
      <c r="D261" s="48">
        <f t="shared" si="4"/>
        <v>0</v>
      </c>
    </row>
    <row r="262" spans="1:4">
      <c r="A262" s="100" t="s">
        <v>199</v>
      </c>
      <c r="B262" s="48"/>
      <c r="C262" s="48"/>
      <c r="D262" s="48">
        <f t="shared" si="4"/>
        <v>0</v>
      </c>
    </row>
    <row r="263" spans="1:4">
      <c r="A263" s="100" t="s">
        <v>347</v>
      </c>
      <c r="B263" s="48">
        <v>52</v>
      </c>
      <c r="C263" s="48">
        <v>52</v>
      </c>
      <c r="D263" s="48">
        <f t="shared" si="4"/>
        <v>0</v>
      </c>
    </row>
    <row r="264" spans="1:4">
      <c r="A264" s="99" t="s">
        <v>348</v>
      </c>
      <c r="B264" s="107">
        <f>B265</f>
        <v>150</v>
      </c>
      <c r="C264" s="107">
        <f>C265</f>
        <v>150</v>
      </c>
      <c r="D264" s="107">
        <f t="shared" si="4"/>
        <v>0</v>
      </c>
    </row>
    <row r="265" spans="1:4">
      <c r="A265" s="100" t="s">
        <v>349</v>
      </c>
      <c r="B265" s="48">
        <v>150</v>
      </c>
      <c r="C265" s="48">
        <v>150</v>
      </c>
      <c r="D265" s="48">
        <f t="shared" ref="D265:D328" si="5">C265-B265</f>
        <v>0</v>
      </c>
    </row>
    <row r="266" spans="1:4">
      <c r="A266" s="98" t="s">
        <v>350</v>
      </c>
      <c r="B266" s="34">
        <f>SUM(B267,B272,B281,B288,B294,B301)</f>
        <v>43997</v>
      </c>
      <c r="C266" s="34">
        <f>SUM(C267,C272,C281,C288,C294,C301)</f>
        <v>44015</v>
      </c>
      <c r="D266" s="34">
        <f t="shared" si="5"/>
        <v>18</v>
      </c>
    </row>
    <row r="267" spans="1:4">
      <c r="A267" s="99" t="s">
        <v>351</v>
      </c>
      <c r="B267" s="107">
        <f>SUM(B268:B271)</f>
        <v>929</v>
      </c>
      <c r="C267" s="107">
        <f>SUM(C268:C271)</f>
        <v>823</v>
      </c>
      <c r="D267" s="107">
        <f t="shared" si="5"/>
        <v>-106</v>
      </c>
    </row>
    <row r="268" spans="1:4">
      <c r="A268" s="100" t="s">
        <v>190</v>
      </c>
      <c r="B268" s="48">
        <v>896</v>
      </c>
      <c r="C268" s="48">
        <v>790</v>
      </c>
      <c r="D268" s="48">
        <f t="shared" si="5"/>
        <v>-106</v>
      </c>
    </row>
    <row r="269" spans="1:4">
      <c r="A269" s="100" t="s">
        <v>191</v>
      </c>
      <c r="B269" s="48"/>
      <c r="C269" s="48"/>
      <c r="D269" s="48">
        <f t="shared" si="5"/>
        <v>0</v>
      </c>
    </row>
    <row r="270" spans="1:4">
      <c r="A270" s="100" t="s">
        <v>192</v>
      </c>
      <c r="B270" s="48"/>
      <c r="C270" s="48"/>
      <c r="D270" s="48">
        <f t="shared" si="5"/>
        <v>0</v>
      </c>
    </row>
    <row r="271" spans="1:4">
      <c r="A271" s="100" t="s">
        <v>352</v>
      </c>
      <c r="B271" s="48">
        <v>33</v>
      </c>
      <c r="C271" s="48">
        <v>33</v>
      </c>
      <c r="D271" s="48">
        <f t="shared" si="5"/>
        <v>0</v>
      </c>
    </row>
    <row r="272" spans="1:4">
      <c r="A272" s="99" t="s">
        <v>353</v>
      </c>
      <c r="B272" s="107">
        <f>SUM(B273:B280)</f>
        <v>32554</v>
      </c>
      <c r="C272" s="107">
        <f>SUM(C273:C280)</f>
        <v>30689</v>
      </c>
      <c r="D272" s="107">
        <f t="shared" si="5"/>
        <v>-1865</v>
      </c>
    </row>
    <row r="273" spans="1:4">
      <c r="A273" s="100" t="s">
        <v>354</v>
      </c>
      <c r="B273" s="48">
        <v>1069</v>
      </c>
      <c r="C273" s="48">
        <v>1051</v>
      </c>
      <c r="D273" s="48">
        <f t="shared" si="5"/>
        <v>-18</v>
      </c>
    </row>
    <row r="274" spans="1:4">
      <c r="A274" s="100" t="s">
        <v>355</v>
      </c>
      <c r="B274" s="48">
        <v>5762</v>
      </c>
      <c r="C274" s="48">
        <v>4638</v>
      </c>
      <c r="D274" s="48">
        <f t="shared" si="5"/>
        <v>-1124</v>
      </c>
    </row>
    <row r="275" spans="1:4">
      <c r="A275" s="100" t="s">
        <v>356</v>
      </c>
      <c r="B275" s="48">
        <v>18521</v>
      </c>
      <c r="C275" s="48">
        <v>18132</v>
      </c>
      <c r="D275" s="48">
        <f t="shared" si="5"/>
        <v>-389</v>
      </c>
    </row>
    <row r="276" spans="1:4">
      <c r="A276" s="100" t="s">
        <v>357</v>
      </c>
      <c r="B276" s="48">
        <v>6611</v>
      </c>
      <c r="C276" s="48">
        <v>6277</v>
      </c>
      <c r="D276" s="48">
        <f t="shared" si="5"/>
        <v>-334</v>
      </c>
    </row>
    <row r="277" spans="1:4">
      <c r="A277" s="100" t="s">
        <v>358</v>
      </c>
      <c r="B277" s="48"/>
      <c r="C277" s="48"/>
      <c r="D277" s="48">
        <f t="shared" si="5"/>
        <v>0</v>
      </c>
    </row>
    <row r="278" spans="1:4">
      <c r="A278" s="100" t="s">
        <v>359</v>
      </c>
      <c r="B278" s="48"/>
      <c r="C278" s="48"/>
      <c r="D278" s="48">
        <f t="shared" si="5"/>
        <v>0</v>
      </c>
    </row>
    <row r="279" spans="1:4">
      <c r="A279" s="100" t="s">
        <v>360</v>
      </c>
      <c r="B279" s="48"/>
      <c r="C279" s="48"/>
      <c r="D279" s="48">
        <f t="shared" si="5"/>
        <v>0</v>
      </c>
    </row>
    <row r="280" spans="1:4">
      <c r="A280" s="100" t="s">
        <v>361</v>
      </c>
      <c r="B280" s="48">
        <v>591</v>
      </c>
      <c r="C280" s="48">
        <v>591</v>
      </c>
      <c r="D280" s="48">
        <f t="shared" si="5"/>
        <v>0</v>
      </c>
    </row>
    <row r="281" spans="1:4">
      <c r="A281" s="112" t="s">
        <v>362</v>
      </c>
      <c r="B281" s="113">
        <f>SUM(B282:B287)</f>
        <v>2620</v>
      </c>
      <c r="C281" s="113">
        <f>SUM(C282:C287)</f>
        <v>2855</v>
      </c>
      <c r="D281" s="113">
        <f t="shared" si="5"/>
        <v>235</v>
      </c>
    </row>
    <row r="282" spans="1:4">
      <c r="A282" s="100" t="s">
        <v>363</v>
      </c>
      <c r="B282" s="48"/>
      <c r="C282" s="48"/>
      <c r="D282" s="48">
        <f t="shared" si="5"/>
        <v>0</v>
      </c>
    </row>
    <row r="283" spans="1:4">
      <c r="A283" s="100" t="s">
        <v>364</v>
      </c>
      <c r="B283" s="48">
        <v>2620</v>
      </c>
      <c r="C283" s="48">
        <f>2538+317</f>
        <v>2855</v>
      </c>
      <c r="D283" s="48">
        <f t="shared" si="5"/>
        <v>235</v>
      </c>
    </row>
    <row r="284" spans="1:4">
      <c r="A284" s="100" t="s">
        <v>365</v>
      </c>
      <c r="B284" s="48"/>
      <c r="C284" s="48"/>
      <c r="D284" s="48">
        <f t="shared" si="5"/>
        <v>0</v>
      </c>
    </row>
    <row r="285" spans="1:4">
      <c r="A285" s="100" t="s">
        <v>366</v>
      </c>
      <c r="B285" s="48"/>
      <c r="C285" s="48"/>
      <c r="D285" s="48">
        <f t="shared" si="5"/>
        <v>0</v>
      </c>
    </row>
    <row r="286" spans="1:4">
      <c r="A286" s="100" t="s">
        <v>367</v>
      </c>
      <c r="B286" s="48"/>
      <c r="C286" s="48"/>
      <c r="D286" s="48">
        <f t="shared" si="5"/>
        <v>0</v>
      </c>
    </row>
    <row r="287" spans="1:4">
      <c r="A287" s="100" t="s">
        <v>368</v>
      </c>
      <c r="B287" s="48"/>
      <c r="C287" s="48"/>
      <c r="D287" s="48">
        <f t="shared" si="5"/>
        <v>0</v>
      </c>
    </row>
    <row r="288" spans="1:4">
      <c r="A288" s="99" t="s">
        <v>369</v>
      </c>
      <c r="B288" s="107">
        <f>SUM(B289:B293)</f>
        <v>726</v>
      </c>
      <c r="C288" s="107">
        <f>SUM(C289:C293)</f>
        <v>720</v>
      </c>
      <c r="D288" s="107">
        <f t="shared" si="5"/>
        <v>-6</v>
      </c>
    </row>
    <row r="289" spans="1:4">
      <c r="A289" s="100" t="s">
        <v>370</v>
      </c>
      <c r="B289" s="48"/>
      <c r="C289" s="48"/>
      <c r="D289" s="48">
        <f t="shared" si="5"/>
        <v>0</v>
      </c>
    </row>
    <row r="290" spans="1:4">
      <c r="A290" s="100" t="s">
        <v>371</v>
      </c>
      <c r="B290" s="48">
        <v>726</v>
      </c>
      <c r="C290" s="48">
        <v>720</v>
      </c>
      <c r="D290" s="48">
        <f t="shared" si="5"/>
        <v>-6</v>
      </c>
    </row>
    <row r="291" spans="1:4">
      <c r="A291" s="100" t="s">
        <v>372</v>
      </c>
      <c r="B291" s="48"/>
      <c r="C291" s="48"/>
      <c r="D291" s="48">
        <f t="shared" si="5"/>
        <v>0</v>
      </c>
    </row>
    <row r="292" spans="1:4">
      <c r="A292" s="100" t="s">
        <v>373</v>
      </c>
      <c r="B292" s="48"/>
      <c r="C292" s="48"/>
      <c r="D292" s="48">
        <f t="shared" si="5"/>
        <v>0</v>
      </c>
    </row>
    <row r="293" spans="1:4">
      <c r="A293" s="100" t="s">
        <v>374</v>
      </c>
      <c r="B293" s="48"/>
      <c r="C293" s="48"/>
      <c r="D293" s="48">
        <f t="shared" si="5"/>
        <v>0</v>
      </c>
    </row>
    <row r="294" spans="1:4">
      <c r="A294" s="99" t="s">
        <v>375</v>
      </c>
      <c r="B294" s="107">
        <f>SUM(B295:B300)</f>
        <v>3054</v>
      </c>
      <c r="C294" s="107">
        <f>SUM(C295:C300)</f>
        <v>3054</v>
      </c>
      <c r="D294" s="107">
        <f t="shared" si="5"/>
        <v>0</v>
      </c>
    </row>
    <row r="295" spans="1:4">
      <c r="A295" s="100" t="s">
        <v>376</v>
      </c>
      <c r="B295" s="48"/>
      <c r="C295" s="48"/>
      <c r="D295" s="48">
        <f t="shared" si="5"/>
        <v>0</v>
      </c>
    </row>
    <row r="296" spans="1:4">
      <c r="A296" s="100" t="s">
        <v>377</v>
      </c>
      <c r="B296" s="48"/>
      <c r="C296" s="48"/>
      <c r="D296" s="48">
        <f t="shared" si="5"/>
        <v>0</v>
      </c>
    </row>
    <row r="297" spans="1:4">
      <c r="A297" s="100" t="s">
        <v>378</v>
      </c>
      <c r="B297" s="48"/>
      <c r="C297" s="48"/>
      <c r="D297" s="48">
        <f t="shared" si="5"/>
        <v>0</v>
      </c>
    </row>
    <row r="298" spans="1:4">
      <c r="A298" s="100" t="s">
        <v>379</v>
      </c>
      <c r="B298" s="48"/>
      <c r="C298" s="48"/>
      <c r="D298" s="48">
        <f t="shared" si="5"/>
        <v>0</v>
      </c>
    </row>
    <row r="299" spans="1:4">
      <c r="A299" s="100" t="s">
        <v>380</v>
      </c>
      <c r="B299" s="48"/>
      <c r="C299" s="48"/>
      <c r="D299" s="48">
        <f t="shared" si="5"/>
        <v>0</v>
      </c>
    </row>
    <row r="300" spans="1:4">
      <c r="A300" s="100" t="s">
        <v>381</v>
      </c>
      <c r="B300" s="48">
        <v>3054</v>
      </c>
      <c r="C300" s="48">
        <v>3054</v>
      </c>
      <c r="D300" s="48">
        <f t="shared" si="5"/>
        <v>0</v>
      </c>
    </row>
    <row r="301" spans="1:4">
      <c r="A301" s="99" t="s">
        <v>382</v>
      </c>
      <c r="B301" s="107">
        <f>B302</f>
        <v>4114</v>
      </c>
      <c r="C301" s="107">
        <f>C302</f>
        <v>5874</v>
      </c>
      <c r="D301" s="107">
        <f t="shared" si="5"/>
        <v>1760</v>
      </c>
    </row>
    <row r="302" spans="1:4">
      <c r="A302" s="100" t="s">
        <v>383</v>
      </c>
      <c r="B302" s="48">
        <v>4114</v>
      </c>
      <c r="C302" s="48">
        <v>5874</v>
      </c>
      <c r="D302" s="48">
        <f t="shared" si="5"/>
        <v>1760</v>
      </c>
    </row>
    <row r="303" spans="1:4">
      <c r="A303" s="98" t="s">
        <v>384</v>
      </c>
      <c r="B303" s="34">
        <f>SUM(B304,B309,B315,B320,B325,B332,B336,B339)</f>
        <v>15778</v>
      </c>
      <c r="C303" s="34">
        <f>SUM(C304,C309,C315,C320,C325,C332,C336,C339)</f>
        <v>15784</v>
      </c>
      <c r="D303" s="34">
        <f t="shared" si="5"/>
        <v>6</v>
      </c>
    </row>
    <row r="304" spans="1:4">
      <c r="A304" s="99" t="s">
        <v>385</v>
      </c>
      <c r="B304" s="107">
        <f>SUM(B305:B308)</f>
        <v>2433</v>
      </c>
      <c r="C304" s="107">
        <f>SUM(C305:C308)</f>
        <v>2429</v>
      </c>
      <c r="D304" s="107">
        <f t="shared" si="5"/>
        <v>-4</v>
      </c>
    </row>
    <row r="305" spans="1:4">
      <c r="A305" s="100" t="s">
        <v>190</v>
      </c>
      <c r="B305" s="48">
        <v>480</v>
      </c>
      <c r="C305" s="48">
        <v>476</v>
      </c>
      <c r="D305" s="48">
        <f t="shared" si="5"/>
        <v>-4</v>
      </c>
    </row>
    <row r="306" spans="1:4">
      <c r="A306" s="100" t="s">
        <v>191</v>
      </c>
      <c r="B306" s="48"/>
      <c r="C306" s="48"/>
      <c r="D306" s="48">
        <f t="shared" si="5"/>
        <v>0</v>
      </c>
    </row>
    <row r="307" spans="1:4">
      <c r="A307" s="100" t="s">
        <v>192</v>
      </c>
      <c r="B307" s="48"/>
      <c r="C307" s="48"/>
      <c r="D307" s="48">
        <f t="shared" si="5"/>
        <v>0</v>
      </c>
    </row>
    <row r="308" spans="1:4">
      <c r="A308" s="100" t="s">
        <v>386</v>
      </c>
      <c r="B308" s="48">
        <v>1953</v>
      </c>
      <c r="C308" s="48">
        <v>1953</v>
      </c>
      <c r="D308" s="48">
        <f t="shared" si="5"/>
        <v>0</v>
      </c>
    </row>
    <row r="309" spans="1:4">
      <c r="A309" s="99" t="s">
        <v>387</v>
      </c>
      <c r="B309" s="107">
        <f>SUM(B310:B314)</f>
        <v>0</v>
      </c>
      <c r="C309" s="107">
        <f>SUM(C310:C314)</f>
        <v>0</v>
      </c>
      <c r="D309" s="107">
        <f t="shared" si="5"/>
        <v>0</v>
      </c>
    </row>
    <row r="310" spans="1:4">
      <c r="A310" s="100" t="s">
        <v>388</v>
      </c>
      <c r="B310" s="48"/>
      <c r="C310" s="48"/>
      <c r="D310" s="48">
        <f t="shared" si="5"/>
        <v>0</v>
      </c>
    </row>
    <row r="311" spans="1:4">
      <c r="A311" s="100" t="s">
        <v>389</v>
      </c>
      <c r="B311" s="48"/>
      <c r="C311" s="48"/>
      <c r="D311" s="48">
        <f t="shared" si="5"/>
        <v>0</v>
      </c>
    </row>
    <row r="312" spans="1:4">
      <c r="A312" s="100" t="s">
        <v>390</v>
      </c>
      <c r="B312" s="48"/>
      <c r="C312" s="48"/>
      <c r="D312" s="48">
        <f t="shared" si="5"/>
        <v>0</v>
      </c>
    </row>
    <row r="313" spans="1:4">
      <c r="A313" s="100" t="s">
        <v>391</v>
      </c>
      <c r="B313" s="48"/>
      <c r="C313" s="48"/>
      <c r="D313" s="48">
        <f t="shared" si="5"/>
        <v>0</v>
      </c>
    </row>
    <row r="314" spans="1:4">
      <c r="A314" s="100" t="s">
        <v>392</v>
      </c>
      <c r="B314" s="48"/>
      <c r="C314" s="48"/>
      <c r="D314" s="48">
        <f t="shared" si="5"/>
        <v>0</v>
      </c>
    </row>
    <row r="315" spans="1:4">
      <c r="A315" s="99" t="s">
        <v>393</v>
      </c>
      <c r="B315" s="107">
        <f>SUM(B316:B319)</f>
        <v>10</v>
      </c>
      <c r="C315" s="107">
        <f>SUM(C316:C319)</f>
        <v>10</v>
      </c>
      <c r="D315" s="107">
        <f t="shared" si="5"/>
        <v>0</v>
      </c>
    </row>
    <row r="316" spans="1:4">
      <c r="A316" s="100" t="s">
        <v>388</v>
      </c>
      <c r="B316" s="48"/>
      <c r="C316" s="48"/>
      <c r="D316" s="48">
        <f t="shared" si="5"/>
        <v>0</v>
      </c>
    </row>
    <row r="317" spans="1:4">
      <c r="A317" s="100" t="s">
        <v>394</v>
      </c>
      <c r="B317" s="48"/>
      <c r="C317" s="48"/>
      <c r="D317" s="48">
        <f t="shared" si="5"/>
        <v>0</v>
      </c>
    </row>
    <row r="318" spans="1:4">
      <c r="A318" s="100" t="s">
        <v>395</v>
      </c>
      <c r="B318" s="48"/>
      <c r="C318" s="48"/>
      <c r="D318" s="48">
        <f t="shared" si="5"/>
        <v>0</v>
      </c>
    </row>
    <row r="319" spans="1:4">
      <c r="A319" s="100" t="s">
        <v>396</v>
      </c>
      <c r="B319" s="48">
        <v>10</v>
      </c>
      <c r="C319" s="48">
        <v>10</v>
      </c>
      <c r="D319" s="48">
        <f t="shared" si="5"/>
        <v>0</v>
      </c>
    </row>
    <row r="320" spans="1:4">
      <c r="A320" s="100" t="s">
        <v>397</v>
      </c>
      <c r="B320" s="48">
        <f>SUM(B321:B324)</f>
        <v>0</v>
      </c>
      <c r="C320" s="48">
        <f>SUM(C321:C324)</f>
        <v>0</v>
      </c>
      <c r="D320" s="48">
        <f t="shared" si="5"/>
        <v>0</v>
      </c>
    </row>
    <row r="321" spans="1:4">
      <c r="A321" s="100" t="s">
        <v>398</v>
      </c>
      <c r="B321" s="48"/>
      <c r="C321" s="48"/>
      <c r="D321" s="48">
        <f t="shared" si="5"/>
        <v>0</v>
      </c>
    </row>
    <row r="322" spans="1:4">
      <c r="A322" s="100" t="s">
        <v>399</v>
      </c>
      <c r="B322" s="48"/>
      <c r="C322" s="48"/>
      <c r="D322" s="48">
        <f t="shared" si="5"/>
        <v>0</v>
      </c>
    </row>
    <row r="323" spans="1:4">
      <c r="A323" s="100" t="s">
        <v>400</v>
      </c>
      <c r="B323" s="48"/>
      <c r="C323" s="48"/>
      <c r="D323" s="48">
        <f t="shared" si="5"/>
        <v>0</v>
      </c>
    </row>
    <row r="324" spans="1:4">
      <c r="A324" s="100" t="s">
        <v>401</v>
      </c>
      <c r="B324" s="48"/>
      <c r="C324" s="48"/>
      <c r="D324" s="48">
        <f t="shared" si="5"/>
        <v>0</v>
      </c>
    </row>
    <row r="325" spans="1:4">
      <c r="A325" s="99" t="s">
        <v>402</v>
      </c>
      <c r="B325" s="107">
        <f>SUM(B326:B331)</f>
        <v>170</v>
      </c>
      <c r="C325" s="107">
        <f>SUM(C326:C331)</f>
        <v>173</v>
      </c>
      <c r="D325" s="107">
        <f t="shared" si="5"/>
        <v>3</v>
      </c>
    </row>
    <row r="326" spans="1:4">
      <c r="A326" s="100" t="s">
        <v>388</v>
      </c>
      <c r="B326" s="48">
        <v>118</v>
      </c>
      <c r="C326" s="48">
        <v>116</v>
      </c>
      <c r="D326" s="48">
        <f t="shared" si="5"/>
        <v>-2</v>
      </c>
    </row>
    <row r="327" spans="1:4">
      <c r="A327" s="111" t="s">
        <v>403</v>
      </c>
      <c r="B327" s="58">
        <v>52</v>
      </c>
      <c r="C327" s="58">
        <v>52</v>
      </c>
      <c r="D327" s="58">
        <f t="shared" si="5"/>
        <v>0</v>
      </c>
    </row>
    <row r="328" spans="1:4">
      <c r="A328" s="100" t="s">
        <v>404</v>
      </c>
      <c r="B328" s="48"/>
      <c r="C328" s="48"/>
      <c r="D328" s="48">
        <f t="shared" si="5"/>
        <v>0</v>
      </c>
    </row>
    <row r="329" spans="1:4">
      <c r="A329" s="100" t="s">
        <v>405</v>
      </c>
      <c r="B329" s="48"/>
      <c r="C329" s="48"/>
      <c r="D329" s="48">
        <f t="shared" ref="D329:D392" si="6">C329-B329</f>
        <v>0</v>
      </c>
    </row>
    <row r="330" spans="1:4">
      <c r="A330" s="100" t="s">
        <v>406</v>
      </c>
      <c r="B330" s="48"/>
      <c r="C330" s="48"/>
      <c r="D330" s="48">
        <f t="shared" si="6"/>
        <v>0</v>
      </c>
    </row>
    <row r="331" spans="1:4">
      <c r="A331" s="100" t="s">
        <v>407</v>
      </c>
      <c r="B331" s="48"/>
      <c r="C331" s="48">
        <v>5</v>
      </c>
      <c r="D331" s="48">
        <f t="shared" si="6"/>
        <v>5</v>
      </c>
    </row>
    <row r="332" spans="1:4">
      <c r="A332" s="100" t="s">
        <v>408</v>
      </c>
      <c r="B332" s="48">
        <f>SUM(B333:B335)</f>
        <v>0</v>
      </c>
      <c r="C332" s="48"/>
      <c r="D332" s="48">
        <f t="shared" si="6"/>
        <v>0</v>
      </c>
    </row>
    <row r="333" spans="1:4">
      <c r="A333" s="100" t="s">
        <v>409</v>
      </c>
      <c r="B333" s="48"/>
      <c r="C333" s="48"/>
      <c r="D333" s="48">
        <f t="shared" si="6"/>
        <v>0</v>
      </c>
    </row>
    <row r="334" spans="1:4">
      <c r="A334" s="100" t="s">
        <v>410</v>
      </c>
      <c r="B334" s="48"/>
      <c r="C334" s="48"/>
      <c r="D334" s="48">
        <f t="shared" si="6"/>
        <v>0</v>
      </c>
    </row>
    <row r="335" spans="1:4">
      <c r="A335" s="100" t="s">
        <v>411</v>
      </c>
      <c r="B335" s="48"/>
      <c r="C335" s="48"/>
      <c r="D335" s="48">
        <f t="shared" si="6"/>
        <v>0</v>
      </c>
    </row>
    <row r="336" spans="1:4">
      <c r="A336" s="99" t="s">
        <v>412</v>
      </c>
      <c r="B336" s="107">
        <f>SUM(B337:B338)</f>
        <v>205</v>
      </c>
      <c r="C336" s="107">
        <f>SUM(C337:C338)</f>
        <v>205</v>
      </c>
      <c r="D336" s="107">
        <f t="shared" si="6"/>
        <v>0</v>
      </c>
    </row>
    <row r="337" spans="1:4">
      <c r="A337" s="100" t="s">
        <v>413</v>
      </c>
      <c r="B337" s="48">
        <v>205</v>
      </c>
      <c r="C337" s="48">
        <v>205</v>
      </c>
      <c r="D337" s="48">
        <f t="shared" si="6"/>
        <v>0</v>
      </c>
    </row>
    <row r="338" spans="1:4">
      <c r="A338" s="100" t="s">
        <v>414</v>
      </c>
      <c r="B338" s="48"/>
      <c r="C338" s="48"/>
      <c r="D338" s="48">
        <f t="shared" si="6"/>
        <v>0</v>
      </c>
    </row>
    <row r="339" spans="1:4">
      <c r="A339" s="99" t="s">
        <v>415</v>
      </c>
      <c r="B339" s="107">
        <f>SUM(B340:B343)</f>
        <v>12960</v>
      </c>
      <c r="C339" s="107">
        <f>SUM(C340:C343)</f>
        <v>12967</v>
      </c>
      <c r="D339" s="107">
        <f t="shared" si="6"/>
        <v>7</v>
      </c>
    </row>
    <row r="340" spans="1:4">
      <c r="A340" s="100" t="s">
        <v>416</v>
      </c>
      <c r="B340" s="48"/>
      <c r="C340" s="48"/>
      <c r="D340" s="48">
        <f t="shared" si="6"/>
        <v>0</v>
      </c>
    </row>
    <row r="341" spans="1:4">
      <c r="A341" s="100" t="s">
        <v>417</v>
      </c>
      <c r="B341" s="48"/>
      <c r="C341" s="48"/>
      <c r="D341" s="48">
        <f t="shared" si="6"/>
        <v>0</v>
      </c>
    </row>
    <row r="342" spans="1:4">
      <c r="A342" s="100" t="s">
        <v>418</v>
      </c>
      <c r="B342" s="48"/>
      <c r="C342" s="48"/>
      <c r="D342" s="48">
        <f t="shared" si="6"/>
        <v>0</v>
      </c>
    </row>
    <row r="343" spans="1:4">
      <c r="A343" s="100" t="s">
        <v>419</v>
      </c>
      <c r="B343" s="48">
        <v>12960</v>
      </c>
      <c r="C343" s="48">
        <v>12967</v>
      </c>
      <c r="D343" s="48">
        <f t="shared" si="6"/>
        <v>7</v>
      </c>
    </row>
    <row r="344" spans="1:4">
      <c r="A344" s="98" t="s">
        <v>420</v>
      </c>
      <c r="B344" s="34">
        <f>SUM(B345,B361,B369,B380,B389,B396)</f>
        <v>2184</v>
      </c>
      <c r="C344" s="34">
        <f>SUM(C345,C361,C369,C380,C389,C396)</f>
        <v>2582</v>
      </c>
      <c r="D344" s="34">
        <f t="shared" si="6"/>
        <v>398</v>
      </c>
    </row>
    <row r="345" spans="1:4">
      <c r="A345" s="99" t="s">
        <v>421</v>
      </c>
      <c r="B345" s="107">
        <f>SUM(B346:B360)</f>
        <v>825</v>
      </c>
      <c r="C345" s="107">
        <f>SUM(C346:C360)</f>
        <v>992</v>
      </c>
      <c r="D345" s="107">
        <f t="shared" si="6"/>
        <v>167</v>
      </c>
    </row>
    <row r="346" spans="1:4">
      <c r="A346" s="100" t="s">
        <v>190</v>
      </c>
      <c r="B346" s="48">
        <v>704</v>
      </c>
      <c r="C346" s="48">
        <v>663</v>
      </c>
      <c r="D346" s="48">
        <f t="shared" si="6"/>
        <v>-41</v>
      </c>
    </row>
    <row r="347" spans="1:4">
      <c r="A347" s="100" t="s">
        <v>191</v>
      </c>
      <c r="B347" s="48"/>
      <c r="C347" s="48"/>
      <c r="D347" s="48">
        <f t="shared" si="6"/>
        <v>0</v>
      </c>
    </row>
    <row r="348" spans="1:4">
      <c r="A348" s="100" t="s">
        <v>192</v>
      </c>
      <c r="B348" s="48"/>
      <c r="C348" s="48"/>
      <c r="D348" s="48">
        <f t="shared" si="6"/>
        <v>0</v>
      </c>
    </row>
    <row r="349" spans="1:4">
      <c r="A349" s="100" t="s">
        <v>422</v>
      </c>
      <c r="B349" s="48">
        <v>5</v>
      </c>
      <c r="C349" s="48">
        <v>5</v>
      </c>
      <c r="D349" s="48">
        <f t="shared" si="6"/>
        <v>0</v>
      </c>
    </row>
    <row r="350" spans="1:4">
      <c r="A350" s="100" t="s">
        <v>423</v>
      </c>
      <c r="B350" s="48"/>
      <c r="C350" s="48"/>
      <c r="D350" s="48">
        <f t="shared" si="6"/>
        <v>0</v>
      </c>
    </row>
    <row r="351" spans="1:4">
      <c r="A351" s="100" t="s">
        <v>424</v>
      </c>
      <c r="B351" s="48"/>
      <c r="C351" s="48"/>
      <c r="D351" s="48">
        <f t="shared" si="6"/>
        <v>0</v>
      </c>
    </row>
    <row r="352" spans="1:4">
      <c r="A352" s="100" t="s">
        <v>425</v>
      </c>
      <c r="B352" s="48"/>
      <c r="C352" s="48"/>
      <c r="D352" s="48">
        <f t="shared" si="6"/>
        <v>0</v>
      </c>
    </row>
    <row r="353" spans="1:4">
      <c r="A353" s="100" t="s">
        <v>426</v>
      </c>
      <c r="B353" s="48"/>
      <c r="C353" s="48"/>
      <c r="D353" s="48">
        <f t="shared" si="6"/>
        <v>0</v>
      </c>
    </row>
    <row r="354" spans="1:4">
      <c r="A354" s="100" t="s">
        <v>427</v>
      </c>
      <c r="B354" s="48">
        <v>2</v>
      </c>
      <c r="C354" s="48">
        <v>12</v>
      </c>
      <c r="D354" s="48">
        <f t="shared" si="6"/>
        <v>10</v>
      </c>
    </row>
    <row r="355" spans="1:4">
      <c r="A355" s="100" t="s">
        <v>428</v>
      </c>
      <c r="B355" s="48"/>
      <c r="C355" s="48"/>
      <c r="D355" s="48">
        <f t="shared" si="6"/>
        <v>0</v>
      </c>
    </row>
    <row r="356" spans="1:4">
      <c r="A356" s="100" t="s">
        <v>429</v>
      </c>
      <c r="B356" s="48"/>
      <c r="C356" s="48">
        <v>27</v>
      </c>
      <c r="D356" s="48">
        <f t="shared" si="6"/>
        <v>27</v>
      </c>
    </row>
    <row r="357" spans="1:4">
      <c r="A357" s="100" t="s">
        <v>430</v>
      </c>
      <c r="B357" s="48">
        <v>15</v>
      </c>
      <c r="C357" s="48">
        <v>15</v>
      </c>
      <c r="D357" s="48">
        <f t="shared" si="6"/>
        <v>0</v>
      </c>
    </row>
    <row r="358" spans="1:4">
      <c r="A358" s="100" t="s">
        <v>431</v>
      </c>
      <c r="B358" s="48"/>
      <c r="C358" s="48"/>
      <c r="D358" s="48">
        <f t="shared" si="6"/>
        <v>0</v>
      </c>
    </row>
    <row r="359" spans="1:4">
      <c r="A359" s="100" t="s">
        <v>432</v>
      </c>
      <c r="B359" s="48"/>
      <c r="C359" s="48"/>
      <c r="D359" s="48">
        <f t="shared" si="6"/>
        <v>0</v>
      </c>
    </row>
    <row r="360" spans="1:4">
      <c r="A360" s="100" t="s">
        <v>433</v>
      </c>
      <c r="B360" s="48">
        <v>99</v>
      </c>
      <c r="C360" s="48">
        <v>270</v>
      </c>
      <c r="D360" s="48">
        <f t="shared" si="6"/>
        <v>171</v>
      </c>
    </row>
    <row r="361" spans="1:4">
      <c r="A361" s="99" t="s">
        <v>434</v>
      </c>
      <c r="B361" s="107">
        <f>SUM(B362:B368)</f>
        <v>165</v>
      </c>
      <c r="C361" s="107">
        <f>SUM(C362:C368)</f>
        <v>165</v>
      </c>
      <c r="D361" s="107">
        <f t="shared" si="6"/>
        <v>0</v>
      </c>
    </row>
    <row r="362" spans="1:4">
      <c r="A362" s="100" t="s">
        <v>190</v>
      </c>
      <c r="B362" s="48"/>
      <c r="C362" s="48"/>
      <c r="D362" s="48">
        <f t="shared" si="6"/>
        <v>0</v>
      </c>
    </row>
    <row r="363" spans="1:4">
      <c r="A363" s="100" t="s">
        <v>191</v>
      </c>
      <c r="B363" s="48"/>
      <c r="C363" s="48"/>
      <c r="D363" s="48">
        <f t="shared" si="6"/>
        <v>0</v>
      </c>
    </row>
    <row r="364" spans="1:4">
      <c r="A364" s="100" t="s">
        <v>192</v>
      </c>
      <c r="B364" s="48"/>
      <c r="C364" s="48"/>
      <c r="D364" s="48">
        <f t="shared" si="6"/>
        <v>0</v>
      </c>
    </row>
    <row r="365" spans="1:4">
      <c r="A365" s="100" t="s">
        <v>435</v>
      </c>
      <c r="B365" s="48">
        <v>154</v>
      </c>
      <c r="C365" s="48">
        <v>154</v>
      </c>
      <c r="D365" s="48">
        <f t="shared" si="6"/>
        <v>0</v>
      </c>
    </row>
    <row r="366" spans="1:4">
      <c r="A366" s="100" t="s">
        <v>436</v>
      </c>
      <c r="B366" s="48">
        <v>11</v>
      </c>
      <c r="C366" s="48">
        <v>11</v>
      </c>
      <c r="D366" s="48">
        <f t="shared" si="6"/>
        <v>0</v>
      </c>
    </row>
    <row r="367" spans="1:4">
      <c r="A367" s="100" t="s">
        <v>437</v>
      </c>
      <c r="B367" s="48"/>
      <c r="C367" s="48"/>
      <c r="D367" s="48">
        <f t="shared" si="6"/>
        <v>0</v>
      </c>
    </row>
    <row r="368" spans="1:4">
      <c r="A368" s="100" t="s">
        <v>438</v>
      </c>
      <c r="B368" s="48"/>
      <c r="C368" s="48"/>
      <c r="D368" s="48">
        <f t="shared" si="6"/>
        <v>0</v>
      </c>
    </row>
    <row r="369" spans="1:4">
      <c r="A369" s="99" t="s">
        <v>439</v>
      </c>
      <c r="B369" s="107">
        <f>SUM(B370:B379)</f>
        <v>221</v>
      </c>
      <c r="C369" s="107">
        <f>SUM(C370:C379)</f>
        <v>221</v>
      </c>
      <c r="D369" s="107">
        <f t="shared" si="6"/>
        <v>0</v>
      </c>
    </row>
    <row r="370" spans="1:4">
      <c r="A370" s="100" t="s">
        <v>190</v>
      </c>
      <c r="B370" s="48"/>
      <c r="C370" s="48"/>
      <c r="D370" s="48">
        <f t="shared" si="6"/>
        <v>0</v>
      </c>
    </row>
    <row r="371" spans="1:4">
      <c r="A371" s="100" t="s">
        <v>191</v>
      </c>
      <c r="B371" s="48"/>
      <c r="C371" s="48"/>
      <c r="D371" s="48">
        <f t="shared" si="6"/>
        <v>0</v>
      </c>
    </row>
    <row r="372" spans="1:4">
      <c r="A372" s="100" t="s">
        <v>192</v>
      </c>
      <c r="B372" s="48"/>
      <c r="C372" s="48"/>
      <c r="D372" s="48">
        <f t="shared" si="6"/>
        <v>0</v>
      </c>
    </row>
    <row r="373" spans="1:4">
      <c r="A373" s="111" t="s">
        <v>440</v>
      </c>
      <c r="B373" s="58"/>
      <c r="C373" s="58"/>
      <c r="D373" s="58">
        <f t="shared" si="6"/>
        <v>0</v>
      </c>
    </row>
    <row r="374" spans="1:4">
      <c r="A374" s="100" t="s">
        <v>441</v>
      </c>
      <c r="B374" s="48"/>
      <c r="C374" s="48"/>
      <c r="D374" s="48">
        <f t="shared" si="6"/>
        <v>0</v>
      </c>
    </row>
    <row r="375" spans="1:4">
      <c r="A375" s="100" t="s">
        <v>442</v>
      </c>
      <c r="B375" s="48">
        <v>1</v>
      </c>
      <c r="C375" s="48">
        <v>1</v>
      </c>
      <c r="D375" s="48">
        <f t="shared" si="6"/>
        <v>0</v>
      </c>
    </row>
    <row r="376" spans="1:4">
      <c r="A376" s="100" t="s">
        <v>443</v>
      </c>
      <c r="B376" s="48"/>
      <c r="C376" s="48"/>
      <c r="D376" s="48">
        <f t="shared" si="6"/>
        <v>0</v>
      </c>
    </row>
    <row r="377" spans="1:4">
      <c r="A377" s="100" t="s">
        <v>444</v>
      </c>
      <c r="B377" s="48">
        <v>10</v>
      </c>
      <c r="C377" s="48">
        <v>10</v>
      </c>
      <c r="D377" s="48">
        <f t="shared" si="6"/>
        <v>0</v>
      </c>
    </row>
    <row r="378" spans="1:4">
      <c r="A378" s="100" t="s">
        <v>445</v>
      </c>
      <c r="B378" s="48"/>
      <c r="C378" s="48"/>
      <c r="D378" s="48">
        <f t="shared" si="6"/>
        <v>0</v>
      </c>
    </row>
    <row r="379" spans="1:4">
      <c r="A379" s="100" t="s">
        <v>446</v>
      </c>
      <c r="B379" s="48">
        <v>210</v>
      </c>
      <c r="C379" s="48">
        <v>210</v>
      </c>
      <c r="D379" s="48">
        <f t="shared" si="6"/>
        <v>0</v>
      </c>
    </row>
    <row r="380" spans="1:4">
      <c r="A380" s="99" t="s">
        <v>447</v>
      </c>
      <c r="B380" s="107">
        <f>SUM(B381:B388)</f>
        <v>18</v>
      </c>
      <c r="C380" s="107">
        <f>SUM(C381:C388)</f>
        <v>42</v>
      </c>
      <c r="D380" s="107">
        <f t="shared" si="6"/>
        <v>24</v>
      </c>
    </row>
    <row r="381" spans="1:4">
      <c r="A381" s="100" t="s">
        <v>190</v>
      </c>
      <c r="B381" s="48"/>
      <c r="C381" s="48"/>
      <c r="D381" s="48">
        <f t="shared" si="6"/>
        <v>0</v>
      </c>
    </row>
    <row r="382" spans="1:4">
      <c r="A382" s="100" t="s">
        <v>191</v>
      </c>
      <c r="B382" s="48"/>
      <c r="C382" s="48"/>
      <c r="D382" s="48">
        <f t="shared" si="6"/>
        <v>0</v>
      </c>
    </row>
    <row r="383" spans="1:4">
      <c r="A383" s="100" t="s">
        <v>192</v>
      </c>
      <c r="B383" s="48"/>
      <c r="C383" s="48"/>
      <c r="D383" s="48">
        <f t="shared" si="6"/>
        <v>0</v>
      </c>
    </row>
    <row r="384" spans="1:4">
      <c r="A384" s="100" t="s">
        <v>448</v>
      </c>
      <c r="B384" s="48"/>
      <c r="C384" s="48"/>
      <c r="D384" s="48">
        <f t="shared" si="6"/>
        <v>0</v>
      </c>
    </row>
    <row r="385" spans="1:4">
      <c r="A385" s="100" t="s">
        <v>449</v>
      </c>
      <c r="B385" s="48"/>
      <c r="C385" s="48"/>
      <c r="D385" s="48">
        <f t="shared" si="6"/>
        <v>0</v>
      </c>
    </row>
    <row r="386" spans="1:4">
      <c r="A386" s="100" t="s">
        <v>450</v>
      </c>
      <c r="B386" s="48"/>
      <c r="C386" s="48"/>
      <c r="D386" s="48">
        <f t="shared" si="6"/>
        <v>0</v>
      </c>
    </row>
    <row r="387" spans="1:4">
      <c r="A387" s="100" t="s">
        <v>451</v>
      </c>
      <c r="B387" s="48">
        <v>18</v>
      </c>
      <c r="C387" s="48">
        <v>42</v>
      </c>
      <c r="D387" s="48">
        <f t="shared" si="6"/>
        <v>24</v>
      </c>
    </row>
    <row r="388" spans="1:4">
      <c r="A388" s="100" t="s">
        <v>452</v>
      </c>
      <c r="B388" s="48"/>
      <c r="C388" s="48"/>
      <c r="D388" s="48">
        <f t="shared" si="6"/>
        <v>0</v>
      </c>
    </row>
    <row r="389" spans="1:4">
      <c r="A389" s="99" t="s">
        <v>453</v>
      </c>
      <c r="B389" s="107">
        <f>SUM(B390:B395)</f>
        <v>711</v>
      </c>
      <c r="C389" s="107">
        <f>SUM(C390:C395)</f>
        <v>823</v>
      </c>
      <c r="D389" s="107">
        <f t="shared" si="6"/>
        <v>112</v>
      </c>
    </row>
    <row r="390" spans="1:4">
      <c r="A390" s="100" t="s">
        <v>190</v>
      </c>
      <c r="B390" s="48">
        <v>631</v>
      </c>
      <c r="C390" s="48">
        <v>619</v>
      </c>
      <c r="D390" s="48">
        <f t="shared" si="6"/>
        <v>-12</v>
      </c>
    </row>
    <row r="391" spans="1:4">
      <c r="A391" s="100" t="s">
        <v>191</v>
      </c>
      <c r="B391" s="48"/>
      <c r="C391" s="48">
        <v>20</v>
      </c>
      <c r="D391" s="48">
        <f t="shared" si="6"/>
        <v>20</v>
      </c>
    </row>
    <row r="392" spans="1:4">
      <c r="A392" s="100" t="s">
        <v>192</v>
      </c>
      <c r="B392" s="48"/>
      <c r="C392" s="48"/>
      <c r="D392" s="48">
        <f t="shared" si="6"/>
        <v>0</v>
      </c>
    </row>
    <row r="393" spans="1:4">
      <c r="A393" s="100" t="s">
        <v>454</v>
      </c>
      <c r="B393" s="48"/>
      <c r="C393" s="48"/>
      <c r="D393" s="48">
        <f t="shared" ref="D393:D456" si="7">C393-B393</f>
        <v>0</v>
      </c>
    </row>
    <row r="394" spans="1:4">
      <c r="A394" s="100" t="s">
        <v>455</v>
      </c>
      <c r="B394" s="48"/>
      <c r="C394" s="48"/>
      <c r="D394" s="48">
        <f t="shared" si="7"/>
        <v>0</v>
      </c>
    </row>
    <row r="395" spans="1:4">
      <c r="A395" s="100" t="s">
        <v>456</v>
      </c>
      <c r="B395" s="48">
        <v>80</v>
      </c>
      <c r="C395" s="48">
        <v>184</v>
      </c>
      <c r="D395" s="48">
        <f t="shared" si="7"/>
        <v>104</v>
      </c>
    </row>
    <row r="396" spans="1:4">
      <c r="A396" s="99" t="s">
        <v>457</v>
      </c>
      <c r="B396" s="107">
        <f>SUM(B397:B399)</f>
        <v>244</v>
      </c>
      <c r="C396" s="107">
        <f>SUM(C397:C399)</f>
        <v>339</v>
      </c>
      <c r="D396" s="107">
        <f t="shared" si="7"/>
        <v>95</v>
      </c>
    </row>
    <row r="397" spans="1:4">
      <c r="A397" s="100" t="s">
        <v>458</v>
      </c>
      <c r="B397" s="48"/>
      <c r="C397" s="48"/>
      <c r="D397" s="48">
        <f t="shared" si="7"/>
        <v>0</v>
      </c>
    </row>
    <row r="398" spans="1:4">
      <c r="A398" s="100" t="s">
        <v>459</v>
      </c>
      <c r="B398" s="48">
        <v>43</v>
      </c>
      <c r="C398" s="48">
        <v>43</v>
      </c>
      <c r="D398" s="48">
        <f t="shared" si="7"/>
        <v>0</v>
      </c>
    </row>
    <row r="399" spans="1:4">
      <c r="A399" s="100" t="s">
        <v>460</v>
      </c>
      <c r="B399" s="48">
        <v>201</v>
      </c>
      <c r="C399" s="48">
        <v>296</v>
      </c>
      <c r="D399" s="48">
        <f t="shared" si="7"/>
        <v>95</v>
      </c>
    </row>
    <row r="400" spans="1:4">
      <c r="A400" s="98" t="s">
        <v>461</v>
      </c>
      <c r="B400" s="34">
        <f>SUM(B401,B415,B423,B425,B434,B438,B448,B456,B463,B471,B480,B485,B488,B491,B494,B497,B500,B504,B509,B517,B519)</f>
        <v>39799</v>
      </c>
      <c r="C400" s="34">
        <f>SUM(C401,C415,C423,C425,C434,C438,C448,C456,C463,C471,C480,C485,C488,C491,C494,C497,C500,C504,C509,C517)</f>
        <v>40687</v>
      </c>
      <c r="D400" s="34">
        <f t="shared" si="7"/>
        <v>888</v>
      </c>
    </row>
    <row r="401" spans="1:4">
      <c r="A401" s="99" t="s">
        <v>462</v>
      </c>
      <c r="B401" s="107">
        <f>SUM(B402:B414)</f>
        <v>1349</v>
      </c>
      <c r="C401" s="107">
        <f>SUM(C402:C414)</f>
        <v>1320</v>
      </c>
      <c r="D401" s="107">
        <f t="shared" si="7"/>
        <v>-29</v>
      </c>
    </row>
    <row r="402" spans="1:4">
      <c r="A402" s="100" t="s">
        <v>190</v>
      </c>
      <c r="B402" s="48">
        <v>1229</v>
      </c>
      <c r="C402" s="48">
        <v>1200</v>
      </c>
      <c r="D402" s="48">
        <f t="shared" si="7"/>
        <v>-29</v>
      </c>
    </row>
    <row r="403" spans="1:4">
      <c r="A403" s="100" t="s">
        <v>191</v>
      </c>
      <c r="B403" s="48">
        <v>20</v>
      </c>
      <c r="C403" s="48">
        <v>20</v>
      </c>
      <c r="D403" s="48">
        <f t="shared" si="7"/>
        <v>0</v>
      </c>
    </row>
    <row r="404" spans="1:4">
      <c r="A404" s="100" t="s">
        <v>192</v>
      </c>
      <c r="B404" s="48"/>
      <c r="C404" s="48"/>
      <c r="D404" s="48">
        <f t="shared" si="7"/>
        <v>0</v>
      </c>
    </row>
    <row r="405" spans="1:4">
      <c r="A405" s="100" t="s">
        <v>463</v>
      </c>
      <c r="B405" s="48"/>
      <c r="C405" s="48"/>
      <c r="D405" s="48">
        <f t="shared" si="7"/>
        <v>0</v>
      </c>
    </row>
    <row r="406" spans="1:4">
      <c r="A406" s="100" t="s">
        <v>464</v>
      </c>
      <c r="B406" s="48"/>
      <c r="C406" s="48"/>
      <c r="D406" s="48">
        <f t="shared" si="7"/>
        <v>0</v>
      </c>
    </row>
    <row r="407" spans="1:4">
      <c r="A407" s="100" t="s">
        <v>465</v>
      </c>
      <c r="B407" s="48"/>
      <c r="C407" s="48"/>
      <c r="D407" s="48">
        <f t="shared" si="7"/>
        <v>0</v>
      </c>
    </row>
    <row r="408" spans="1:4">
      <c r="A408" s="100" t="s">
        <v>466</v>
      </c>
      <c r="B408" s="48"/>
      <c r="C408" s="48"/>
      <c r="D408" s="48">
        <f t="shared" si="7"/>
        <v>0</v>
      </c>
    </row>
    <row r="409" spans="1:4">
      <c r="A409" s="100" t="s">
        <v>229</v>
      </c>
      <c r="B409" s="48"/>
      <c r="C409" s="48"/>
      <c r="D409" s="48">
        <f t="shared" si="7"/>
        <v>0</v>
      </c>
    </row>
    <row r="410" spans="1:4">
      <c r="A410" s="100" t="s">
        <v>467</v>
      </c>
      <c r="B410" s="48"/>
      <c r="C410" s="48"/>
      <c r="D410" s="48">
        <f t="shared" si="7"/>
        <v>0</v>
      </c>
    </row>
    <row r="411" spans="1:4">
      <c r="A411" s="100" t="s">
        <v>468</v>
      </c>
      <c r="B411" s="48"/>
      <c r="C411" s="48"/>
      <c r="D411" s="48">
        <f t="shared" si="7"/>
        <v>0</v>
      </c>
    </row>
    <row r="412" spans="1:4">
      <c r="A412" s="100" t="s">
        <v>469</v>
      </c>
      <c r="B412" s="48"/>
      <c r="C412" s="48"/>
      <c r="D412" s="48">
        <f t="shared" si="7"/>
        <v>0</v>
      </c>
    </row>
    <row r="413" spans="1:4">
      <c r="A413" s="100" t="s">
        <v>470</v>
      </c>
      <c r="B413" s="48"/>
      <c r="C413" s="48"/>
      <c r="D413" s="48">
        <f t="shared" si="7"/>
        <v>0</v>
      </c>
    </row>
    <row r="414" spans="1:4">
      <c r="A414" s="100" t="s">
        <v>471</v>
      </c>
      <c r="B414" s="48">
        <v>100</v>
      </c>
      <c r="C414" s="48">
        <v>100</v>
      </c>
      <c r="D414" s="48">
        <f t="shared" si="7"/>
        <v>0</v>
      </c>
    </row>
    <row r="415" spans="1:4">
      <c r="A415" s="99" t="s">
        <v>472</v>
      </c>
      <c r="B415" s="107">
        <f>SUM(B416:B422)</f>
        <v>557</v>
      </c>
      <c r="C415" s="107">
        <f>SUM(C416:C422)</f>
        <v>583</v>
      </c>
      <c r="D415" s="107">
        <f t="shared" si="7"/>
        <v>26</v>
      </c>
    </row>
    <row r="416" spans="1:4">
      <c r="A416" s="100" t="s">
        <v>190</v>
      </c>
      <c r="B416" s="48">
        <v>500</v>
      </c>
      <c r="C416" s="48">
        <v>520</v>
      </c>
      <c r="D416" s="48">
        <f t="shared" si="7"/>
        <v>20</v>
      </c>
    </row>
    <row r="417" spans="1:4">
      <c r="A417" s="100" t="s">
        <v>191</v>
      </c>
      <c r="B417" s="48"/>
      <c r="C417" s="48"/>
      <c r="D417" s="48">
        <f t="shared" si="7"/>
        <v>0</v>
      </c>
    </row>
    <row r="418" spans="1:4">
      <c r="A418" s="100" t="s">
        <v>192</v>
      </c>
      <c r="B418" s="48"/>
      <c r="C418" s="48"/>
      <c r="D418" s="48">
        <f t="shared" si="7"/>
        <v>0</v>
      </c>
    </row>
    <row r="419" spans="1:4">
      <c r="A419" s="111" t="s">
        <v>473</v>
      </c>
      <c r="B419" s="58"/>
      <c r="C419" s="58"/>
      <c r="D419" s="58">
        <f t="shared" si="7"/>
        <v>0</v>
      </c>
    </row>
    <row r="420" spans="1:4">
      <c r="A420" s="100" t="s">
        <v>474</v>
      </c>
      <c r="B420" s="48"/>
      <c r="C420" s="48"/>
      <c r="D420" s="48">
        <f t="shared" si="7"/>
        <v>0</v>
      </c>
    </row>
    <row r="421" spans="1:4">
      <c r="A421" s="100" t="s">
        <v>475</v>
      </c>
      <c r="B421" s="48"/>
      <c r="C421" s="48"/>
      <c r="D421" s="48">
        <f t="shared" si="7"/>
        <v>0</v>
      </c>
    </row>
    <row r="422" spans="1:4">
      <c r="A422" s="100" t="s">
        <v>476</v>
      </c>
      <c r="B422" s="48">
        <v>57</v>
      </c>
      <c r="C422" s="48">
        <v>63</v>
      </c>
      <c r="D422" s="48">
        <f t="shared" si="7"/>
        <v>6</v>
      </c>
    </row>
    <row r="423" spans="1:4">
      <c r="A423" s="100" t="s">
        <v>477</v>
      </c>
      <c r="B423" s="48">
        <v>0</v>
      </c>
      <c r="C423" s="48"/>
      <c r="D423" s="48">
        <f t="shared" si="7"/>
        <v>0</v>
      </c>
    </row>
    <row r="424" spans="1:4">
      <c r="A424" s="100" t="s">
        <v>478</v>
      </c>
      <c r="B424" s="48"/>
      <c r="C424" s="48"/>
      <c r="D424" s="48">
        <f t="shared" si="7"/>
        <v>0</v>
      </c>
    </row>
    <row r="425" spans="1:4">
      <c r="A425" s="99" t="s">
        <v>479</v>
      </c>
      <c r="B425" s="107">
        <f>SUM(B426:B433)</f>
        <v>4451</v>
      </c>
      <c r="C425" s="107">
        <f>SUM(C426:C433)</f>
        <v>4451</v>
      </c>
      <c r="D425" s="107">
        <f t="shared" si="7"/>
        <v>0</v>
      </c>
    </row>
    <row r="426" spans="1:4">
      <c r="A426" s="100" t="s">
        <v>480</v>
      </c>
      <c r="B426" s="48"/>
      <c r="C426" s="48"/>
      <c r="D426" s="48">
        <f t="shared" si="7"/>
        <v>0</v>
      </c>
    </row>
    <row r="427" spans="1:4">
      <c r="A427" s="100" t="s">
        <v>481</v>
      </c>
      <c r="B427" s="48"/>
      <c r="C427" s="48"/>
      <c r="D427" s="48">
        <f t="shared" si="7"/>
        <v>0</v>
      </c>
    </row>
    <row r="428" spans="1:4">
      <c r="A428" s="100" t="s">
        <v>482</v>
      </c>
      <c r="B428" s="48"/>
      <c r="C428" s="48"/>
      <c r="D428" s="48">
        <f t="shared" si="7"/>
        <v>0</v>
      </c>
    </row>
    <row r="429" spans="1:4">
      <c r="A429" s="100" t="s">
        <v>483</v>
      </c>
      <c r="B429" s="48"/>
      <c r="C429" s="48"/>
      <c r="D429" s="48">
        <f t="shared" si="7"/>
        <v>0</v>
      </c>
    </row>
    <row r="430" spans="1:4">
      <c r="A430" s="100" t="s">
        <v>484</v>
      </c>
      <c r="B430" s="48">
        <v>510</v>
      </c>
      <c r="C430" s="48">
        <v>510</v>
      </c>
      <c r="D430" s="48">
        <f t="shared" si="7"/>
        <v>0</v>
      </c>
    </row>
    <row r="431" spans="1:4">
      <c r="A431" s="100" t="s">
        <v>485</v>
      </c>
      <c r="B431" s="48">
        <v>2970</v>
      </c>
      <c r="C431" s="48">
        <v>2970</v>
      </c>
      <c r="D431" s="48">
        <f t="shared" si="7"/>
        <v>0</v>
      </c>
    </row>
    <row r="432" spans="1:4">
      <c r="A432" s="100" t="s">
        <v>486</v>
      </c>
      <c r="B432" s="48">
        <v>971</v>
      </c>
      <c r="C432" s="48">
        <v>971</v>
      </c>
      <c r="D432" s="48">
        <f t="shared" si="7"/>
        <v>0</v>
      </c>
    </row>
    <row r="433" spans="1:4">
      <c r="A433" s="100" t="s">
        <v>487</v>
      </c>
      <c r="B433" s="48"/>
      <c r="C433" s="48"/>
      <c r="D433" s="48">
        <f t="shared" si="7"/>
        <v>0</v>
      </c>
    </row>
    <row r="434" spans="1:4">
      <c r="A434" s="99" t="s">
        <v>488</v>
      </c>
      <c r="B434" s="107">
        <f>SUM(B435:B437)</f>
        <v>1</v>
      </c>
      <c r="C434" s="107">
        <f>SUM(C435:C437)</f>
        <v>2</v>
      </c>
      <c r="D434" s="107">
        <f t="shared" si="7"/>
        <v>1</v>
      </c>
    </row>
    <row r="435" spans="1:4">
      <c r="A435" s="100" t="s">
        <v>489</v>
      </c>
      <c r="B435" s="48"/>
      <c r="C435" s="48"/>
      <c r="D435" s="48">
        <f t="shared" si="7"/>
        <v>0</v>
      </c>
    </row>
    <row r="436" spans="1:4">
      <c r="A436" s="100" t="s">
        <v>490</v>
      </c>
      <c r="B436" s="48"/>
      <c r="C436" s="48"/>
      <c r="D436" s="48">
        <f t="shared" si="7"/>
        <v>0</v>
      </c>
    </row>
    <row r="437" spans="1:4">
      <c r="A437" s="100" t="s">
        <v>491</v>
      </c>
      <c r="B437" s="48">
        <v>1</v>
      </c>
      <c r="C437" s="48">
        <v>2</v>
      </c>
      <c r="D437" s="48">
        <f t="shared" si="7"/>
        <v>1</v>
      </c>
    </row>
    <row r="438" spans="1:4">
      <c r="A438" s="99" t="s">
        <v>492</v>
      </c>
      <c r="B438" s="107">
        <f>SUM(B439:B447)</f>
        <v>1268</v>
      </c>
      <c r="C438" s="107">
        <f>SUM(C439:C447)</f>
        <v>1268</v>
      </c>
      <c r="D438" s="107">
        <f t="shared" si="7"/>
        <v>0</v>
      </c>
    </row>
    <row r="439" spans="1:4">
      <c r="A439" s="100" t="s">
        <v>493</v>
      </c>
      <c r="B439" s="48"/>
      <c r="C439" s="48"/>
      <c r="D439" s="48">
        <f t="shared" si="7"/>
        <v>0</v>
      </c>
    </row>
    <row r="440" spans="1:4">
      <c r="A440" s="100" t="s">
        <v>494</v>
      </c>
      <c r="B440" s="48"/>
      <c r="C440" s="48"/>
      <c r="D440" s="48">
        <f t="shared" si="7"/>
        <v>0</v>
      </c>
    </row>
    <row r="441" spans="1:4">
      <c r="A441" s="100" t="s">
        <v>495</v>
      </c>
      <c r="B441" s="48"/>
      <c r="C441" s="48"/>
      <c r="D441" s="48">
        <f t="shared" si="7"/>
        <v>0</v>
      </c>
    </row>
    <row r="442" spans="1:4">
      <c r="A442" s="100" t="s">
        <v>496</v>
      </c>
      <c r="B442" s="48"/>
      <c r="C442" s="48"/>
      <c r="D442" s="48">
        <f t="shared" si="7"/>
        <v>0</v>
      </c>
    </row>
    <row r="443" spans="1:4">
      <c r="A443" s="100" t="s">
        <v>497</v>
      </c>
      <c r="B443" s="48"/>
      <c r="C443" s="48"/>
      <c r="D443" s="48">
        <f t="shared" si="7"/>
        <v>0</v>
      </c>
    </row>
    <row r="444" spans="1:4">
      <c r="A444" s="100" t="s">
        <v>498</v>
      </c>
      <c r="B444" s="48"/>
      <c r="C444" s="48"/>
      <c r="D444" s="48">
        <f t="shared" si="7"/>
        <v>0</v>
      </c>
    </row>
    <row r="445" spans="1:4">
      <c r="A445" s="100" t="s">
        <v>499</v>
      </c>
      <c r="B445" s="48"/>
      <c r="C445" s="48"/>
      <c r="D445" s="48">
        <f t="shared" si="7"/>
        <v>0</v>
      </c>
    </row>
    <row r="446" spans="1:4">
      <c r="A446" s="100" t="s">
        <v>500</v>
      </c>
      <c r="B446" s="48"/>
      <c r="C446" s="48"/>
      <c r="D446" s="48">
        <f t="shared" si="7"/>
        <v>0</v>
      </c>
    </row>
    <row r="447" spans="1:4">
      <c r="A447" s="100" t="s">
        <v>501</v>
      </c>
      <c r="B447" s="48">
        <v>1268</v>
      </c>
      <c r="C447" s="48">
        <v>1268</v>
      </c>
      <c r="D447" s="48">
        <f t="shared" si="7"/>
        <v>0</v>
      </c>
    </row>
    <row r="448" spans="1:4">
      <c r="A448" s="99" t="s">
        <v>502</v>
      </c>
      <c r="B448" s="107">
        <f>SUM(B449:B455)</f>
        <v>2087</v>
      </c>
      <c r="C448" s="107">
        <f>SUM(C449:C455)</f>
        <v>2375</v>
      </c>
      <c r="D448" s="107">
        <f t="shared" si="7"/>
        <v>288</v>
      </c>
    </row>
    <row r="449" spans="1:4">
      <c r="A449" s="100" t="s">
        <v>503</v>
      </c>
      <c r="B449" s="48"/>
      <c r="C449" s="48"/>
      <c r="D449" s="48">
        <f t="shared" si="7"/>
        <v>0</v>
      </c>
    </row>
    <row r="450" spans="1:4">
      <c r="A450" s="100" t="s">
        <v>504</v>
      </c>
      <c r="B450" s="48"/>
      <c r="C450" s="48"/>
      <c r="D450" s="48">
        <f t="shared" si="7"/>
        <v>0</v>
      </c>
    </row>
    <row r="451" spans="1:4">
      <c r="A451" s="100" t="s">
        <v>505</v>
      </c>
      <c r="B451" s="48"/>
      <c r="C451" s="48"/>
      <c r="D451" s="48">
        <f t="shared" si="7"/>
        <v>0</v>
      </c>
    </row>
    <row r="452" spans="1:4">
      <c r="A452" s="100" t="s">
        <v>506</v>
      </c>
      <c r="B452" s="48"/>
      <c r="C452" s="48"/>
      <c r="D452" s="48">
        <f t="shared" si="7"/>
        <v>0</v>
      </c>
    </row>
    <row r="453" spans="1:4">
      <c r="A453" s="100" t="s">
        <v>507</v>
      </c>
      <c r="B453" s="48"/>
      <c r="C453" s="48">
        <v>288</v>
      </c>
      <c r="D453" s="48">
        <f t="shared" si="7"/>
        <v>288</v>
      </c>
    </row>
    <row r="454" spans="1:4">
      <c r="A454" s="100" t="s">
        <v>508</v>
      </c>
      <c r="B454" s="48"/>
      <c r="C454" s="48"/>
      <c r="D454" s="48">
        <f t="shared" si="7"/>
        <v>0</v>
      </c>
    </row>
    <row r="455" spans="1:4">
      <c r="A455" s="100" t="s">
        <v>509</v>
      </c>
      <c r="B455" s="48">
        <v>2087</v>
      </c>
      <c r="C455" s="48">
        <v>2087</v>
      </c>
      <c r="D455" s="48">
        <f t="shared" si="7"/>
        <v>0</v>
      </c>
    </row>
    <row r="456" spans="1:4">
      <c r="A456" s="99" t="s">
        <v>510</v>
      </c>
      <c r="B456" s="107">
        <f>SUM(B457:B462)</f>
        <v>284</v>
      </c>
      <c r="C456" s="107">
        <f>SUM(C457:C462)</f>
        <v>546</v>
      </c>
      <c r="D456" s="107">
        <f t="shared" si="7"/>
        <v>262</v>
      </c>
    </row>
    <row r="457" spans="1:4">
      <c r="A457" s="100" t="s">
        <v>511</v>
      </c>
      <c r="B457" s="48"/>
      <c r="C457" s="48"/>
      <c r="D457" s="48">
        <f t="shared" ref="D457:D523" si="8">C457-B457</f>
        <v>0</v>
      </c>
    </row>
    <row r="458" spans="1:4">
      <c r="A458" s="100" t="s">
        <v>512</v>
      </c>
      <c r="B458" s="48">
        <v>94</v>
      </c>
      <c r="C458" s="48">
        <v>94</v>
      </c>
      <c r="D458" s="48">
        <f t="shared" si="8"/>
        <v>0</v>
      </c>
    </row>
    <row r="459" spans="1:4">
      <c r="A459" s="100" t="s">
        <v>513</v>
      </c>
      <c r="B459" s="48">
        <v>16</v>
      </c>
      <c r="C459" s="48">
        <v>16</v>
      </c>
      <c r="D459" s="48">
        <f t="shared" si="8"/>
        <v>0</v>
      </c>
    </row>
    <row r="460" spans="1:4">
      <c r="A460" s="100" t="s">
        <v>514</v>
      </c>
      <c r="B460" s="48"/>
      <c r="C460" s="48"/>
      <c r="D460" s="48">
        <f t="shared" si="8"/>
        <v>0</v>
      </c>
    </row>
    <row r="461" spans="1:4">
      <c r="A461" s="100" t="s">
        <v>515</v>
      </c>
      <c r="B461" s="48">
        <v>50</v>
      </c>
      <c r="C461" s="48">
        <v>50</v>
      </c>
      <c r="D461" s="48">
        <f t="shared" si="8"/>
        <v>0</v>
      </c>
    </row>
    <row r="462" spans="1:4">
      <c r="A462" s="100" t="s">
        <v>516</v>
      </c>
      <c r="B462" s="48">
        <v>124</v>
      </c>
      <c r="C462" s="48">
        <v>386</v>
      </c>
      <c r="D462" s="48">
        <f t="shared" si="8"/>
        <v>262</v>
      </c>
    </row>
    <row r="463" spans="1:4">
      <c r="A463" s="99" t="s">
        <v>517</v>
      </c>
      <c r="B463" s="107">
        <f>SUM(B464:B470)</f>
        <v>970</v>
      </c>
      <c r="C463" s="107">
        <f>SUM(C464:C470)</f>
        <v>970</v>
      </c>
      <c r="D463" s="107">
        <f t="shared" si="8"/>
        <v>0</v>
      </c>
    </row>
    <row r="464" spans="1:4">
      <c r="A464" s="100" t="s">
        <v>518</v>
      </c>
      <c r="B464" s="48">
        <v>53</v>
      </c>
      <c r="C464" s="48">
        <v>53</v>
      </c>
      <c r="D464" s="48">
        <f t="shared" si="8"/>
        <v>0</v>
      </c>
    </row>
    <row r="465" spans="1:4">
      <c r="A465" s="111" t="s">
        <v>519</v>
      </c>
      <c r="B465" s="58">
        <v>664</v>
      </c>
      <c r="C465" s="58">
        <v>664</v>
      </c>
      <c r="D465" s="58">
        <f t="shared" si="8"/>
        <v>0</v>
      </c>
    </row>
    <row r="466" spans="1:4">
      <c r="A466" s="100" t="s">
        <v>520</v>
      </c>
      <c r="B466" s="48">
        <v>30</v>
      </c>
      <c r="C466" s="48">
        <v>30</v>
      </c>
      <c r="D466" s="48">
        <f t="shared" si="8"/>
        <v>0</v>
      </c>
    </row>
    <row r="467" spans="1:4">
      <c r="A467" s="100" t="s">
        <v>521</v>
      </c>
      <c r="B467" s="48"/>
      <c r="C467" s="48"/>
      <c r="D467" s="48">
        <f t="shared" si="8"/>
        <v>0</v>
      </c>
    </row>
    <row r="468" spans="1:4">
      <c r="A468" s="100" t="s">
        <v>522</v>
      </c>
      <c r="B468" s="48"/>
      <c r="C468" s="48"/>
      <c r="D468" s="48">
        <f t="shared" si="8"/>
        <v>0</v>
      </c>
    </row>
    <row r="469" spans="1:4">
      <c r="A469" s="100" t="s">
        <v>523</v>
      </c>
      <c r="B469" s="48">
        <v>128</v>
      </c>
      <c r="C469" s="48">
        <v>128</v>
      </c>
      <c r="D469" s="48">
        <f t="shared" si="8"/>
        <v>0</v>
      </c>
    </row>
    <row r="470" spans="1:4">
      <c r="A470" s="100" t="s">
        <v>524</v>
      </c>
      <c r="B470" s="48">
        <v>95</v>
      </c>
      <c r="C470" s="48">
        <v>95</v>
      </c>
      <c r="D470" s="48">
        <f t="shared" si="8"/>
        <v>0</v>
      </c>
    </row>
    <row r="471" spans="1:4">
      <c r="A471" s="99" t="s">
        <v>525</v>
      </c>
      <c r="B471" s="107">
        <f>SUM(B472:B479)</f>
        <v>615</v>
      </c>
      <c r="C471" s="107">
        <f>SUM(C472:C479)</f>
        <v>810</v>
      </c>
      <c r="D471" s="107">
        <f t="shared" si="8"/>
        <v>195</v>
      </c>
    </row>
    <row r="472" spans="1:4">
      <c r="A472" s="100" t="s">
        <v>190</v>
      </c>
      <c r="B472" s="48">
        <v>185</v>
      </c>
      <c r="C472" s="48">
        <v>178</v>
      </c>
      <c r="D472" s="48">
        <f t="shared" si="8"/>
        <v>-7</v>
      </c>
    </row>
    <row r="473" spans="1:4">
      <c r="A473" s="100" t="s">
        <v>191</v>
      </c>
      <c r="B473" s="48"/>
      <c r="C473" s="48"/>
      <c r="D473" s="48">
        <f t="shared" si="8"/>
        <v>0</v>
      </c>
    </row>
    <row r="474" spans="1:4">
      <c r="A474" s="100" t="s">
        <v>192</v>
      </c>
      <c r="B474" s="48"/>
      <c r="C474" s="48"/>
      <c r="D474" s="48">
        <f t="shared" si="8"/>
        <v>0</v>
      </c>
    </row>
    <row r="475" spans="1:4">
      <c r="A475" s="100" t="s">
        <v>526</v>
      </c>
      <c r="B475" s="48">
        <v>9</v>
      </c>
      <c r="C475" s="48">
        <v>9</v>
      </c>
      <c r="D475" s="48">
        <f t="shared" si="8"/>
        <v>0</v>
      </c>
    </row>
    <row r="476" spans="1:4">
      <c r="A476" s="100" t="s">
        <v>527</v>
      </c>
      <c r="B476" s="48">
        <v>95</v>
      </c>
      <c r="C476" s="48">
        <v>95</v>
      </c>
      <c r="D476" s="48">
        <f t="shared" si="8"/>
        <v>0</v>
      </c>
    </row>
    <row r="477" spans="1:4">
      <c r="A477" s="100" t="s">
        <v>528</v>
      </c>
      <c r="B477" s="48"/>
      <c r="C477" s="48"/>
      <c r="D477" s="48">
        <f t="shared" si="8"/>
        <v>0</v>
      </c>
    </row>
    <row r="478" spans="1:4">
      <c r="A478" s="100" t="s">
        <v>529</v>
      </c>
      <c r="B478" s="48">
        <v>326</v>
      </c>
      <c r="C478" s="48">
        <v>326</v>
      </c>
      <c r="D478" s="48">
        <f t="shared" si="8"/>
        <v>0</v>
      </c>
    </row>
    <row r="479" spans="1:4">
      <c r="A479" s="100" t="s">
        <v>530</v>
      </c>
      <c r="B479" s="48"/>
      <c r="C479" s="48">
        <v>202</v>
      </c>
      <c r="D479" s="48">
        <f t="shared" si="8"/>
        <v>202</v>
      </c>
    </row>
    <row r="480" spans="1:4">
      <c r="A480" s="99" t="s">
        <v>531</v>
      </c>
      <c r="B480" s="107">
        <f>SUM(B481:B484)</f>
        <v>42</v>
      </c>
      <c r="C480" s="107">
        <f>SUM(C481:C484)</f>
        <v>32</v>
      </c>
      <c r="D480" s="107">
        <f t="shared" si="8"/>
        <v>-10</v>
      </c>
    </row>
    <row r="481" spans="1:4">
      <c r="A481" s="100" t="s">
        <v>190</v>
      </c>
      <c r="B481" s="48">
        <v>27</v>
      </c>
      <c r="C481" s="48">
        <v>17</v>
      </c>
      <c r="D481" s="48">
        <f t="shared" si="8"/>
        <v>-10</v>
      </c>
    </row>
    <row r="482" spans="1:4">
      <c r="A482" s="100" t="s">
        <v>191</v>
      </c>
      <c r="B482" s="48">
        <v>9</v>
      </c>
      <c r="C482" s="48">
        <v>9</v>
      </c>
      <c r="D482" s="48">
        <f t="shared" si="8"/>
        <v>0</v>
      </c>
    </row>
    <row r="483" spans="1:4">
      <c r="A483" s="100" t="s">
        <v>192</v>
      </c>
      <c r="B483" s="48"/>
      <c r="C483" s="48"/>
      <c r="D483" s="48">
        <f t="shared" si="8"/>
        <v>0</v>
      </c>
    </row>
    <row r="484" spans="1:4">
      <c r="A484" s="100" t="s">
        <v>532</v>
      </c>
      <c r="B484" s="48">
        <v>6</v>
      </c>
      <c r="C484" s="48">
        <v>6</v>
      </c>
      <c r="D484" s="48">
        <f t="shared" si="8"/>
        <v>0</v>
      </c>
    </row>
    <row r="485" spans="1:4">
      <c r="A485" s="99" t="s">
        <v>533</v>
      </c>
      <c r="B485" s="107">
        <f>SUM(B486:B487)</f>
        <v>100</v>
      </c>
      <c r="C485" s="107">
        <f>SUM(C486:C487)</f>
        <v>100</v>
      </c>
      <c r="D485" s="107">
        <f t="shared" si="8"/>
        <v>0</v>
      </c>
    </row>
    <row r="486" spans="1:4">
      <c r="A486" s="100" t="s">
        <v>534</v>
      </c>
      <c r="B486" s="48">
        <v>50</v>
      </c>
      <c r="C486" s="48">
        <v>50</v>
      </c>
      <c r="D486" s="48">
        <f t="shared" si="8"/>
        <v>0</v>
      </c>
    </row>
    <row r="487" spans="1:4">
      <c r="A487" s="100" t="s">
        <v>535</v>
      </c>
      <c r="B487" s="48">
        <v>50</v>
      </c>
      <c r="C487" s="48">
        <v>50</v>
      </c>
      <c r="D487" s="48">
        <f t="shared" si="8"/>
        <v>0</v>
      </c>
    </row>
    <row r="488" spans="1:4">
      <c r="A488" s="99" t="s">
        <v>536</v>
      </c>
      <c r="B488" s="107">
        <f>SUM(B489:B490)</f>
        <v>50</v>
      </c>
      <c r="C488" s="107">
        <f>SUM(C489:C490)</f>
        <v>50</v>
      </c>
      <c r="D488" s="107">
        <f t="shared" si="8"/>
        <v>0</v>
      </c>
    </row>
    <row r="489" spans="1:4">
      <c r="A489" s="100" t="s">
        <v>537</v>
      </c>
      <c r="B489" s="48">
        <v>50</v>
      </c>
      <c r="C489" s="48">
        <v>50</v>
      </c>
      <c r="D489" s="48">
        <f t="shared" si="8"/>
        <v>0</v>
      </c>
    </row>
    <row r="490" spans="1:4">
      <c r="A490" s="100" t="s">
        <v>538</v>
      </c>
      <c r="B490" s="48"/>
      <c r="C490" s="48"/>
      <c r="D490" s="48">
        <f t="shared" si="8"/>
        <v>0</v>
      </c>
    </row>
    <row r="491" spans="1:4">
      <c r="A491" s="99" t="s">
        <v>539</v>
      </c>
      <c r="B491" s="107">
        <f>SUM(B492:B493)</f>
        <v>5741</v>
      </c>
      <c r="C491" s="107">
        <f>SUM(C492:C493)</f>
        <v>5741</v>
      </c>
      <c r="D491" s="107">
        <f t="shared" si="8"/>
        <v>0</v>
      </c>
    </row>
    <row r="492" spans="1:4">
      <c r="A492" s="100" t="s">
        <v>540</v>
      </c>
      <c r="B492" s="48">
        <v>3485</v>
      </c>
      <c r="C492" s="48">
        <v>3485</v>
      </c>
      <c r="D492" s="48">
        <f t="shared" si="8"/>
        <v>0</v>
      </c>
    </row>
    <row r="493" spans="1:4">
      <c r="A493" s="100" t="s">
        <v>541</v>
      </c>
      <c r="B493" s="48">
        <v>2256</v>
      </c>
      <c r="C493" s="48">
        <v>2256</v>
      </c>
      <c r="D493" s="48">
        <f t="shared" si="8"/>
        <v>0</v>
      </c>
    </row>
    <row r="494" spans="1:4">
      <c r="A494" s="100" t="s">
        <v>542</v>
      </c>
      <c r="B494" s="48">
        <f>SUM(B495:B496)</f>
        <v>0</v>
      </c>
      <c r="C494" s="48"/>
      <c r="D494" s="48">
        <f t="shared" si="8"/>
        <v>0</v>
      </c>
    </row>
    <row r="495" spans="1:4">
      <c r="A495" s="100" t="s">
        <v>543</v>
      </c>
      <c r="B495" s="48"/>
      <c r="C495" s="48"/>
      <c r="D495" s="48">
        <f t="shared" si="8"/>
        <v>0</v>
      </c>
    </row>
    <row r="496" spans="1:4">
      <c r="A496" s="100" t="s">
        <v>544</v>
      </c>
      <c r="B496" s="48"/>
      <c r="C496" s="48"/>
      <c r="D496" s="48">
        <f t="shared" si="8"/>
        <v>0</v>
      </c>
    </row>
    <row r="497" spans="1:4">
      <c r="A497" s="99" t="s">
        <v>545</v>
      </c>
      <c r="B497" s="107">
        <f>SUM(B498:B499)</f>
        <v>14</v>
      </c>
      <c r="C497" s="107">
        <f>SUM(C498:C499)</f>
        <v>14</v>
      </c>
      <c r="D497" s="107">
        <f t="shared" si="8"/>
        <v>0</v>
      </c>
    </row>
    <row r="498" spans="1:4">
      <c r="A498" s="100" t="s">
        <v>546</v>
      </c>
      <c r="B498" s="48"/>
      <c r="C498" s="48"/>
      <c r="D498" s="48">
        <f t="shared" si="8"/>
        <v>0</v>
      </c>
    </row>
    <row r="499" spans="1:4">
      <c r="A499" s="100" t="s">
        <v>547</v>
      </c>
      <c r="B499" s="48">
        <v>14</v>
      </c>
      <c r="C499" s="48">
        <v>14</v>
      </c>
      <c r="D499" s="48">
        <f t="shared" si="8"/>
        <v>0</v>
      </c>
    </row>
    <row r="500" spans="1:4">
      <c r="A500" s="99" t="s">
        <v>548</v>
      </c>
      <c r="B500" s="107">
        <f>SUM(B501:B503)</f>
        <v>20116</v>
      </c>
      <c r="C500" s="107">
        <f>SUM(C501:C503)</f>
        <v>20116</v>
      </c>
      <c r="D500" s="107">
        <f t="shared" si="8"/>
        <v>0</v>
      </c>
    </row>
    <row r="501" spans="1:4">
      <c r="A501" s="100" t="s">
        <v>549</v>
      </c>
      <c r="B501" s="48">
        <v>410</v>
      </c>
      <c r="C501" s="48">
        <v>410</v>
      </c>
      <c r="D501" s="48">
        <f t="shared" si="8"/>
        <v>0</v>
      </c>
    </row>
    <row r="502" spans="1:4">
      <c r="A502" s="100" t="s">
        <v>550</v>
      </c>
      <c r="B502" s="48">
        <v>7702</v>
      </c>
      <c r="C502" s="48">
        <v>7702</v>
      </c>
      <c r="D502" s="48">
        <f t="shared" si="8"/>
        <v>0</v>
      </c>
    </row>
    <row r="503" spans="1:4">
      <c r="A503" s="100" t="s">
        <v>551</v>
      </c>
      <c r="B503" s="48">
        <v>12004</v>
      </c>
      <c r="C503" s="48">
        <v>12004</v>
      </c>
      <c r="D503" s="48">
        <f t="shared" si="8"/>
        <v>0</v>
      </c>
    </row>
    <row r="504" spans="1:4">
      <c r="A504" s="101" t="s">
        <v>552</v>
      </c>
      <c r="B504" s="49">
        <f>SUM(B505:B508)</f>
        <v>0</v>
      </c>
      <c r="C504" s="49">
        <f>SUM(C505:C508)</f>
        <v>0</v>
      </c>
      <c r="D504" s="49">
        <f t="shared" si="8"/>
        <v>0</v>
      </c>
    </row>
    <row r="505" spans="1:4">
      <c r="A505" s="100" t="s">
        <v>553</v>
      </c>
      <c r="B505" s="48"/>
      <c r="C505" s="48"/>
      <c r="D505" s="48">
        <f t="shared" si="8"/>
        <v>0</v>
      </c>
    </row>
    <row r="506" spans="1:4">
      <c r="A506" s="100" t="s">
        <v>554</v>
      </c>
      <c r="B506" s="48"/>
      <c r="C506" s="48"/>
      <c r="D506" s="48">
        <f t="shared" si="8"/>
        <v>0</v>
      </c>
    </row>
    <row r="507" spans="1:4">
      <c r="A507" s="100" t="s">
        <v>555</v>
      </c>
      <c r="B507" s="48"/>
      <c r="C507" s="48"/>
      <c r="D507" s="48">
        <f t="shared" si="8"/>
        <v>0</v>
      </c>
    </row>
    <row r="508" spans="1:4">
      <c r="A508" s="100" t="s">
        <v>556</v>
      </c>
      <c r="B508" s="48"/>
      <c r="C508" s="48"/>
      <c r="D508" s="48">
        <f t="shared" si="8"/>
        <v>0</v>
      </c>
    </row>
    <row r="509" spans="1:4">
      <c r="A509" s="99" t="s">
        <v>557</v>
      </c>
      <c r="B509" s="107">
        <f>SUM(B510:B516)</f>
        <v>534</v>
      </c>
      <c r="C509" s="107">
        <f>SUM(C510:C516)</f>
        <v>728</v>
      </c>
      <c r="D509" s="107">
        <f t="shared" si="8"/>
        <v>194</v>
      </c>
    </row>
    <row r="510" spans="1:4">
      <c r="A510" s="100" t="s">
        <v>190</v>
      </c>
      <c r="B510" s="48">
        <v>454</v>
      </c>
      <c r="C510" s="48">
        <v>443</v>
      </c>
      <c r="D510" s="48">
        <f t="shared" si="8"/>
        <v>-11</v>
      </c>
    </row>
    <row r="511" spans="1:4">
      <c r="A511" s="111" t="s">
        <v>191</v>
      </c>
      <c r="B511" s="58">
        <v>30</v>
      </c>
      <c r="C511" s="58">
        <v>30</v>
      </c>
      <c r="D511" s="58">
        <f t="shared" si="8"/>
        <v>0</v>
      </c>
    </row>
    <row r="512" spans="1:4">
      <c r="A512" s="100" t="s">
        <v>192</v>
      </c>
      <c r="B512" s="48"/>
      <c r="C512" s="48"/>
      <c r="D512" s="48">
        <f t="shared" si="8"/>
        <v>0</v>
      </c>
    </row>
    <row r="513" spans="1:4">
      <c r="A513" s="100" t="s">
        <v>558</v>
      </c>
      <c r="B513" s="48"/>
      <c r="C513" s="48"/>
      <c r="D513" s="48">
        <f t="shared" si="8"/>
        <v>0</v>
      </c>
    </row>
    <row r="514" spans="1:4">
      <c r="A514" s="100" t="s">
        <v>559</v>
      </c>
      <c r="B514" s="48"/>
      <c r="C514" s="48"/>
      <c r="D514" s="48">
        <f t="shared" si="8"/>
        <v>0</v>
      </c>
    </row>
    <row r="515" spans="1:4">
      <c r="A515" s="100" t="s">
        <v>199</v>
      </c>
      <c r="B515" s="48"/>
      <c r="C515" s="48"/>
      <c r="D515" s="48">
        <f t="shared" si="8"/>
        <v>0</v>
      </c>
    </row>
    <row r="516" spans="1:4">
      <c r="A516" s="100" t="s">
        <v>560</v>
      </c>
      <c r="B516" s="48">
        <v>50</v>
      </c>
      <c r="C516" s="48">
        <v>255</v>
      </c>
      <c r="D516" s="48">
        <f t="shared" si="8"/>
        <v>205</v>
      </c>
    </row>
    <row r="517" spans="1:4">
      <c r="A517" s="99" t="s">
        <v>561</v>
      </c>
      <c r="B517" s="107">
        <f>B518</f>
        <v>1581</v>
      </c>
      <c r="C517" s="107">
        <f>C518</f>
        <v>1581</v>
      </c>
      <c r="D517" s="107">
        <f t="shared" si="8"/>
        <v>0</v>
      </c>
    </row>
    <row r="518" spans="1:4">
      <c r="A518" s="100" t="s">
        <v>562</v>
      </c>
      <c r="B518" s="48">
        <v>1581</v>
      </c>
      <c r="C518" s="48">
        <v>1581</v>
      </c>
      <c r="D518" s="48">
        <f t="shared" si="8"/>
        <v>0</v>
      </c>
    </row>
    <row r="519" spans="1:4">
      <c r="A519" s="99" t="s">
        <v>563</v>
      </c>
      <c r="B519" s="107">
        <f>B520</f>
        <v>39</v>
      </c>
      <c r="C519" s="107"/>
      <c r="D519" s="107"/>
    </row>
    <row r="520" spans="1:4">
      <c r="A520" s="100" t="s">
        <v>564</v>
      </c>
      <c r="B520" s="48">
        <v>39</v>
      </c>
      <c r="C520" s="48">
        <v>39</v>
      </c>
      <c r="D520" s="48"/>
    </row>
    <row r="521" spans="1:4">
      <c r="A521" s="98" t="s">
        <v>565</v>
      </c>
      <c r="B521" s="34">
        <f>SUM(B522,B527,B540,B544,B556,B559,B563,B568,B572,B576,B579,B588,B590)</f>
        <v>30604</v>
      </c>
      <c r="C521" s="34">
        <f>SUM(C522,C527,C540,C544,C556,C559,C563,C568,C572,C576,C579,C588,C590)</f>
        <v>30784</v>
      </c>
      <c r="D521" s="34">
        <f t="shared" si="8"/>
        <v>180</v>
      </c>
    </row>
    <row r="522" spans="1:4">
      <c r="A522" s="99" t="s">
        <v>566</v>
      </c>
      <c r="B522" s="107">
        <f>SUM(B523:B526)</f>
        <v>842</v>
      </c>
      <c r="C522" s="107">
        <f>SUM(C523:C526)</f>
        <v>1017</v>
      </c>
      <c r="D522" s="107">
        <f t="shared" si="8"/>
        <v>175</v>
      </c>
    </row>
    <row r="523" spans="1:4">
      <c r="A523" s="100" t="s">
        <v>190</v>
      </c>
      <c r="B523" s="48">
        <v>735</v>
      </c>
      <c r="C523" s="48">
        <v>861</v>
      </c>
      <c r="D523" s="48">
        <f t="shared" si="8"/>
        <v>126</v>
      </c>
    </row>
    <row r="524" spans="1:4">
      <c r="A524" s="100" t="s">
        <v>191</v>
      </c>
      <c r="B524" s="48"/>
      <c r="C524" s="48">
        <v>10</v>
      </c>
      <c r="D524" s="48">
        <f t="shared" ref="D524:D587" si="9">C524-B524</f>
        <v>10</v>
      </c>
    </row>
    <row r="525" spans="1:4">
      <c r="A525" s="100" t="s">
        <v>192</v>
      </c>
      <c r="B525" s="48"/>
      <c r="C525" s="48"/>
      <c r="D525" s="48">
        <f t="shared" si="9"/>
        <v>0</v>
      </c>
    </row>
    <row r="526" spans="1:4">
      <c r="A526" s="100" t="s">
        <v>567</v>
      </c>
      <c r="B526" s="48">
        <v>107</v>
      </c>
      <c r="C526" s="48">
        <v>146</v>
      </c>
      <c r="D526" s="48">
        <f t="shared" si="9"/>
        <v>39</v>
      </c>
    </row>
    <row r="527" spans="1:4">
      <c r="A527" s="99" t="s">
        <v>568</v>
      </c>
      <c r="B527" s="107">
        <f>SUM(B528:B539)</f>
        <v>812</v>
      </c>
      <c r="C527" s="107">
        <f>SUM(C528:C539)</f>
        <v>887</v>
      </c>
      <c r="D527" s="107">
        <f t="shared" si="9"/>
        <v>75</v>
      </c>
    </row>
    <row r="528" spans="1:4">
      <c r="A528" s="100" t="s">
        <v>569</v>
      </c>
      <c r="B528" s="48">
        <v>195</v>
      </c>
      <c r="C528" s="48">
        <v>195</v>
      </c>
      <c r="D528" s="48">
        <f t="shared" si="9"/>
        <v>0</v>
      </c>
    </row>
    <row r="529" spans="1:4">
      <c r="A529" s="100" t="s">
        <v>990</v>
      </c>
      <c r="B529" s="48">
        <v>91</v>
      </c>
      <c r="C529" s="48">
        <v>91</v>
      </c>
      <c r="D529" s="48">
        <f t="shared" si="9"/>
        <v>0</v>
      </c>
    </row>
    <row r="530" spans="1:4">
      <c r="A530" s="100" t="s">
        <v>570</v>
      </c>
      <c r="B530" s="48"/>
      <c r="C530" s="48"/>
      <c r="D530" s="48">
        <f t="shared" si="9"/>
        <v>0</v>
      </c>
    </row>
    <row r="531" spans="1:4">
      <c r="A531" s="100" t="s">
        <v>571</v>
      </c>
      <c r="B531" s="48"/>
      <c r="C531" s="48"/>
      <c r="D531" s="48">
        <f t="shared" si="9"/>
        <v>0</v>
      </c>
    </row>
    <row r="532" spans="1:4">
      <c r="A532" s="100" t="s">
        <v>572</v>
      </c>
      <c r="B532" s="48">
        <v>9</v>
      </c>
      <c r="C532" s="48">
        <v>9</v>
      </c>
      <c r="D532" s="48">
        <f t="shared" si="9"/>
        <v>0</v>
      </c>
    </row>
    <row r="533" spans="1:4">
      <c r="A533" s="100" t="s">
        <v>573</v>
      </c>
      <c r="B533" s="48"/>
      <c r="C533" s="48"/>
      <c r="D533" s="48">
        <f t="shared" si="9"/>
        <v>0</v>
      </c>
    </row>
    <row r="534" spans="1:4">
      <c r="A534" s="100" t="s">
        <v>574</v>
      </c>
      <c r="B534" s="48"/>
      <c r="C534" s="48"/>
      <c r="D534" s="48">
        <f t="shared" si="9"/>
        <v>0</v>
      </c>
    </row>
    <row r="535" spans="1:4">
      <c r="A535" s="100" t="s">
        <v>575</v>
      </c>
      <c r="B535" s="48"/>
      <c r="C535" s="48"/>
      <c r="D535" s="48">
        <f t="shared" si="9"/>
        <v>0</v>
      </c>
    </row>
    <row r="536" spans="1:4">
      <c r="A536" s="100" t="s">
        <v>576</v>
      </c>
      <c r="B536" s="48"/>
      <c r="C536" s="48"/>
      <c r="D536" s="48">
        <f t="shared" si="9"/>
        <v>0</v>
      </c>
    </row>
    <row r="537" spans="1:4">
      <c r="A537" s="100" t="s">
        <v>577</v>
      </c>
      <c r="B537" s="48"/>
      <c r="C537" s="48"/>
      <c r="D537" s="48">
        <f t="shared" si="9"/>
        <v>0</v>
      </c>
    </row>
    <row r="538" spans="1:4">
      <c r="A538" s="100" t="s">
        <v>578</v>
      </c>
      <c r="B538" s="48"/>
      <c r="C538" s="48"/>
      <c r="D538" s="48">
        <f t="shared" si="9"/>
        <v>0</v>
      </c>
    </row>
    <row r="539" spans="1:4">
      <c r="A539" s="100" t="s">
        <v>579</v>
      </c>
      <c r="B539" s="48">
        <v>517</v>
      </c>
      <c r="C539" s="48">
        <v>592</v>
      </c>
      <c r="D539" s="48">
        <f t="shared" si="9"/>
        <v>75</v>
      </c>
    </row>
    <row r="540" spans="1:4">
      <c r="A540" s="99" t="s">
        <v>580</v>
      </c>
      <c r="B540" s="107">
        <f>SUM(B541:B543)</f>
        <v>2527</v>
      </c>
      <c r="C540" s="107">
        <f>SUM(C541:C543)</f>
        <v>2527</v>
      </c>
      <c r="D540" s="107">
        <f t="shared" si="9"/>
        <v>0</v>
      </c>
    </row>
    <row r="541" spans="1:4">
      <c r="A541" s="100" t="s">
        <v>581</v>
      </c>
      <c r="B541" s="48"/>
      <c r="C541" s="48"/>
      <c r="D541" s="48">
        <f t="shared" si="9"/>
        <v>0</v>
      </c>
    </row>
    <row r="542" spans="1:4">
      <c r="A542" s="100" t="s">
        <v>582</v>
      </c>
      <c r="B542" s="48">
        <v>1810</v>
      </c>
      <c r="C542" s="48">
        <v>1810</v>
      </c>
      <c r="D542" s="48">
        <f t="shared" si="9"/>
        <v>0</v>
      </c>
    </row>
    <row r="543" spans="1:4">
      <c r="A543" s="100" t="s">
        <v>583</v>
      </c>
      <c r="B543" s="48">
        <v>717</v>
      </c>
      <c r="C543" s="48">
        <v>717</v>
      </c>
      <c r="D543" s="48">
        <f t="shared" si="9"/>
        <v>0</v>
      </c>
    </row>
    <row r="544" spans="1:4">
      <c r="A544" s="99" t="s">
        <v>584</v>
      </c>
      <c r="B544" s="107">
        <f>SUM(B545:B555)</f>
        <v>5348</v>
      </c>
      <c r="C544" s="107">
        <f>SUM(C545:C555)</f>
        <v>5387</v>
      </c>
      <c r="D544" s="107">
        <f t="shared" si="9"/>
        <v>39</v>
      </c>
    </row>
    <row r="545" spans="1:4">
      <c r="A545" s="100" t="s">
        <v>585</v>
      </c>
      <c r="B545" s="48">
        <v>697</v>
      </c>
      <c r="C545" s="48">
        <v>695</v>
      </c>
      <c r="D545" s="48">
        <f t="shared" si="9"/>
        <v>-2</v>
      </c>
    </row>
    <row r="546" spans="1:4">
      <c r="A546" s="100" t="s">
        <v>586</v>
      </c>
      <c r="B546" s="48">
        <v>169</v>
      </c>
      <c r="C546" s="48">
        <v>163</v>
      </c>
      <c r="D546" s="48">
        <f t="shared" si="9"/>
        <v>-6</v>
      </c>
    </row>
    <row r="547" spans="1:4">
      <c r="A547" s="100" t="s">
        <v>587</v>
      </c>
      <c r="B547" s="48">
        <v>489</v>
      </c>
      <c r="C547" s="48">
        <v>456</v>
      </c>
      <c r="D547" s="48">
        <f t="shared" si="9"/>
        <v>-33</v>
      </c>
    </row>
    <row r="548" spans="1:4">
      <c r="A548" s="100" t="s">
        <v>588</v>
      </c>
      <c r="B548" s="48"/>
      <c r="C548" s="48"/>
      <c r="D548" s="48">
        <f t="shared" si="9"/>
        <v>0</v>
      </c>
    </row>
    <row r="549" spans="1:4">
      <c r="A549" s="100" t="s">
        <v>589</v>
      </c>
      <c r="B549" s="48"/>
      <c r="C549" s="48"/>
      <c r="D549" s="48">
        <f t="shared" si="9"/>
        <v>0</v>
      </c>
    </row>
    <row r="550" spans="1:4">
      <c r="A550" s="100" t="s">
        <v>590</v>
      </c>
      <c r="B550" s="48"/>
      <c r="C550" s="48"/>
      <c r="D550" s="48">
        <f t="shared" si="9"/>
        <v>0</v>
      </c>
    </row>
    <row r="551" spans="1:4">
      <c r="A551" s="100" t="s">
        <v>591</v>
      </c>
      <c r="B551" s="48"/>
      <c r="C551" s="48"/>
      <c r="D551" s="48">
        <f t="shared" si="9"/>
        <v>0</v>
      </c>
    </row>
    <row r="552" spans="1:4">
      <c r="A552" s="100" t="s">
        <v>592</v>
      </c>
      <c r="B552" s="48">
        <v>2076</v>
      </c>
      <c r="C552" s="48">
        <v>2076</v>
      </c>
      <c r="D552" s="48">
        <f t="shared" si="9"/>
        <v>0</v>
      </c>
    </row>
    <row r="553" spans="1:4">
      <c r="A553" s="100" t="s">
        <v>593</v>
      </c>
      <c r="B553" s="48">
        <v>239</v>
      </c>
      <c r="C553" s="48">
        <v>239</v>
      </c>
      <c r="D553" s="48">
        <f t="shared" si="9"/>
        <v>0</v>
      </c>
    </row>
    <row r="554" spans="1:4">
      <c r="A554" s="100" t="s">
        <v>594</v>
      </c>
      <c r="B554" s="48">
        <v>1454</v>
      </c>
      <c r="C554" s="48">
        <v>1534</v>
      </c>
      <c r="D554" s="48">
        <f t="shared" si="9"/>
        <v>80</v>
      </c>
    </row>
    <row r="555" spans="1:4">
      <c r="A555" s="100" t="s">
        <v>595</v>
      </c>
      <c r="B555" s="48">
        <v>224</v>
      </c>
      <c r="C555" s="48">
        <v>224</v>
      </c>
      <c r="D555" s="48">
        <f t="shared" si="9"/>
        <v>0</v>
      </c>
    </row>
    <row r="556" spans="1:4">
      <c r="A556" s="99" t="s">
        <v>596</v>
      </c>
      <c r="B556" s="107">
        <f>SUM(B557:B558)</f>
        <v>0</v>
      </c>
      <c r="C556" s="107">
        <f>SUM(C557:C558)</f>
        <v>0</v>
      </c>
      <c r="D556" s="107">
        <f t="shared" si="9"/>
        <v>0</v>
      </c>
    </row>
    <row r="557" spans="1:4">
      <c r="A557" s="111" t="s">
        <v>991</v>
      </c>
      <c r="B557" s="58"/>
      <c r="C557" s="58"/>
      <c r="D557" s="58">
        <f t="shared" si="9"/>
        <v>0</v>
      </c>
    </row>
    <row r="558" spans="1:4">
      <c r="A558" s="100" t="s">
        <v>597</v>
      </c>
      <c r="B558" s="48"/>
      <c r="C558" s="48"/>
      <c r="D558" s="48">
        <f t="shared" si="9"/>
        <v>0</v>
      </c>
    </row>
    <row r="559" spans="1:4">
      <c r="A559" s="99" t="s">
        <v>598</v>
      </c>
      <c r="B559" s="107">
        <f>SUM(B560:B562)</f>
        <v>1912</v>
      </c>
      <c r="C559" s="107">
        <f>SUM(C560:C562)</f>
        <v>1912</v>
      </c>
      <c r="D559" s="107">
        <f t="shared" si="9"/>
        <v>0</v>
      </c>
    </row>
    <row r="560" spans="1:4">
      <c r="A560" s="100" t="s">
        <v>599</v>
      </c>
      <c r="B560" s="48">
        <v>1801</v>
      </c>
      <c r="C560" s="48">
        <v>1801</v>
      </c>
      <c r="D560" s="48">
        <f t="shared" si="9"/>
        <v>0</v>
      </c>
    </row>
    <row r="561" spans="1:4">
      <c r="A561" s="100" t="s">
        <v>600</v>
      </c>
      <c r="B561" s="48"/>
      <c r="C561" s="48"/>
      <c r="D561" s="48">
        <f t="shared" si="9"/>
        <v>0</v>
      </c>
    </row>
    <row r="562" spans="1:4">
      <c r="A562" s="100" t="s">
        <v>601</v>
      </c>
      <c r="B562" s="48">
        <v>111</v>
      </c>
      <c r="C562" s="48">
        <v>111</v>
      </c>
      <c r="D562" s="48">
        <f t="shared" si="9"/>
        <v>0</v>
      </c>
    </row>
    <row r="563" spans="1:4">
      <c r="A563" s="99" t="s">
        <v>602</v>
      </c>
      <c r="B563" s="107">
        <f>SUM(B564:B567)</f>
        <v>643</v>
      </c>
      <c r="C563" s="107">
        <f>SUM(C564:C567)</f>
        <v>499</v>
      </c>
      <c r="D563" s="107">
        <f t="shared" si="9"/>
        <v>-144</v>
      </c>
    </row>
    <row r="564" spans="1:4">
      <c r="A564" s="100" t="s">
        <v>603</v>
      </c>
      <c r="B564" s="48">
        <v>513</v>
      </c>
      <c r="C564" s="48">
        <v>0</v>
      </c>
      <c r="D564" s="48">
        <f t="shared" si="9"/>
        <v>-513</v>
      </c>
    </row>
    <row r="565" spans="1:4">
      <c r="A565" s="100" t="s">
        <v>604</v>
      </c>
      <c r="B565" s="48"/>
      <c r="C565" s="48"/>
      <c r="D565" s="48">
        <f t="shared" si="9"/>
        <v>0</v>
      </c>
    </row>
    <row r="566" spans="1:4">
      <c r="A566" s="100" t="s">
        <v>605</v>
      </c>
      <c r="B566" s="48"/>
      <c r="C566" s="48"/>
      <c r="D566" s="48">
        <f t="shared" si="9"/>
        <v>0</v>
      </c>
    </row>
    <row r="567" spans="1:4">
      <c r="A567" s="100" t="s">
        <v>606</v>
      </c>
      <c r="B567" s="48">
        <v>130</v>
      </c>
      <c r="C567" s="48">
        <v>499</v>
      </c>
      <c r="D567" s="48">
        <f t="shared" si="9"/>
        <v>369</v>
      </c>
    </row>
    <row r="568" spans="1:4">
      <c r="A568" s="99" t="s">
        <v>607</v>
      </c>
      <c r="B568" s="107">
        <f>SUM(B569:B571)</f>
        <v>13537</v>
      </c>
      <c r="C568" s="107">
        <f t="shared" ref="C568:D568" si="10">SUM(C569:C571)</f>
        <v>13537</v>
      </c>
      <c r="D568" s="107">
        <f t="shared" si="10"/>
        <v>0</v>
      </c>
    </row>
    <row r="569" spans="1:4">
      <c r="A569" s="100" t="s">
        <v>608</v>
      </c>
      <c r="B569" s="48"/>
      <c r="C569" s="48"/>
      <c r="D569" s="48">
        <f t="shared" si="9"/>
        <v>0</v>
      </c>
    </row>
    <row r="570" spans="1:4">
      <c r="A570" s="100" t="s">
        <v>609</v>
      </c>
      <c r="B570" s="48">
        <v>13077</v>
      </c>
      <c r="C570" s="48">
        <v>13077</v>
      </c>
      <c r="D570" s="48">
        <f t="shared" si="9"/>
        <v>0</v>
      </c>
    </row>
    <row r="571" spans="1:4">
      <c r="A571" s="100" t="s">
        <v>610</v>
      </c>
      <c r="B571" s="48">
        <v>460</v>
      </c>
      <c r="C571" s="48">
        <v>460</v>
      </c>
      <c r="D571" s="48">
        <f t="shared" si="9"/>
        <v>0</v>
      </c>
    </row>
    <row r="572" spans="1:4">
      <c r="A572" s="99" t="s">
        <v>611</v>
      </c>
      <c r="B572" s="107">
        <f>SUM(B573:B575)</f>
        <v>1492</v>
      </c>
      <c r="C572" s="107">
        <f>SUM(C573:C575)</f>
        <v>1492</v>
      </c>
      <c r="D572" s="107">
        <f t="shared" si="9"/>
        <v>0</v>
      </c>
    </row>
    <row r="573" spans="1:4">
      <c r="A573" s="100" t="s">
        <v>612</v>
      </c>
      <c r="B573" s="48">
        <v>868</v>
      </c>
      <c r="C573" s="48">
        <v>868</v>
      </c>
      <c r="D573" s="48">
        <f t="shared" si="9"/>
        <v>0</v>
      </c>
    </row>
    <row r="574" spans="1:4">
      <c r="A574" s="100" t="s">
        <v>613</v>
      </c>
      <c r="B574" s="48"/>
      <c r="C574" s="48"/>
      <c r="D574" s="48">
        <f t="shared" si="9"/>
        <v>0</v>
      </c>
    </row>
    <row r="575" spans="1:4">
      <c r="A575" s="100" t="s">
        <v>614</v>
      </c>
      <c r="B575" s="48">
        <v>624</v>
      </c>
      <c r="C575" s="48">
        <v>624</v>
      </c>
      <c r="D575" s="48">
        <f t="shared" si="9"/>
        <v>0</v>
      </c>
    </row>
    <row r="576" spans="1:4">
      <c r="A576" s="99" t="s">
        <v>615</v>
      </c>
      <c r="B576" s="107">
        <f>SUM(B577:B578)</f>
        <v>130</v>
      </c>
      <c r="C576" s="107">
        <f>SUM(C577:C578)</f>
        <v>130</v>
      </c>
      <c r="D576" s="107">
        <f t="shared" si="9"/>
        <v>0</v>
      </c>
    </row>
    <row r="577" spans="1:4">
      <c r="A577" s="100" t="s">
        <v>616</v>
      </c>
      <c r="B577" s="48">
        <v>130</v>
      </c>
      <c r="C577" s="48">
        <v>130</v>
      </c>
      <c r="D577" s="48">
        <f t="shared" si="9"/>
        <v>0</v>
      </c>
    </row>
    <row r="578" spans="1:4">
      <c r="A578" s="100" t="s">
        <v>617</v>
      </c>
      <c r="B578" s="48"/>
      <c r="C578" s="48"/>
      <c r="D578" s="48">
        <f t="shared" si="9"/>
        <v>0</v>
      </c>
    </row>
    <row r="579" spans="1:4">
      <c r="A579" s="99" t="s">
        <v>618</v>
      </c>
      <c r="B579" s="107">
        <f>SUM(B580:B587)</f>
        <v>595</v>
      </c>
      <c r="C579" s="107">
        <f>SUM(C580:C587)</f>
        <v>630</v>
      </c>
      <c r="D579" s="107">
        <f t="shared" si="9"/>
        <v>35</v>
      </c>
    </row>
    <row r="580" spans="1:4">
      <c r="A580" s="100" t="s">
        <v>190</v>
      </c>
      <c r="B580" s="48">
        <v>520</v>
      </c>
      <c r="C580" s="48">
        <v>555</v>
      </c>
      <c r="D580" s="48">
        <f t="shared" si="9"/>
        <v>35</v>
      </c>
    </row>
    <row r="581" spans="1:4">
      <c r="A581" s="100" t="s">
        <v>191</v>
      </c>
      <c r="B581" s="48">
        <v>75</v>
      </c>
      <c r="C581" s="48">
        <v>75</v>
      </c>
      <c r="D581" s="48">
        <f t="shared" si="9"/>
        <v>0</v>
      </c>
    </row>
    <row r="582" spans="1:4">
      <c r="A582" s="100" t="s">
        <v>192</v>
      </c>
      <c r="B582" s="48"/>
      <c r="C582" s="48"/>
      <c r="D582" s="48">
        <f t="shared" si="9"/>
        <v>0</v>
      </c>
    </row>
    <row r="583" spans="1:4">
      <c r="A583" s="100" t="s">
        <v>229</v>
      </c>
      <c r="B583" s="48"/>
      <c r="C583" s="48"/>
      <c r="D583" s="48">
        <f t="shared" si="9"/>
        <v>0</v>
      </c>
    </row>
    <row r="584" spans="1:4">
      <c r="A584" s="100" t="s">
        <v>619</v>
      </c>
      <c r="B584" s="48"/>
      <c r="C584" s="48"/>
      <c r="D584" s="48">
        <f t="shared" si="9"/>
        <v>0</v>
      </c>
    </row>
    <row r="585" spans="1:4">
      <c r="A585" s="100" t="s">
        <v>620</v>
      </c>
      <c r="B585" s="48"/>
      <c r="C585" s="48"/>
      <c r="D585" s="48">
        <f t="shared" si="9"/>
        <v>0</v>
      </c>
    </row>
    <row r="586" spans="1:4">
      <c r="A586" s="100" t="s">
        <v>199</v>
      </c>
      <c r="B586" s="48"/>
      <c r="C586" s="48"/>
      <c r="D586" s="48">
        <f t="shared" si="9"/>
        <v>0</v>
      </c>
    </row>
    <row r="587" spans="1:4">
      <c r="A587" s="100" t="s">
        <v>621</v>
      </c>
      <c r="B587" s="48"/>
      <c r="C587" s="48"/>
      <c r="D587" s="48">
        <f t="shared" si="9"/>
        <v>0</v>
      </c>
    </row>
    <row r="588" spans="1:4">
      <c r="A588" s="99" t="s">
        <v>622</v>
      </c>
      <c r="B588" s="107">
        <f>SUM(B589)</f>
        <v>0</v>
      </c>
      <c r="C588" s="107">
        <f>SUM(C589)</f>
        <v>0</v>
      </c>
      <c r="D588" s="107">
        <f t="shared" ref="D588:D651" si="11">C588-B588</f>
        <v>0</v>
      </c>
    </row>
    <row r="589" spans="1:4">
      <c r="A589" s="100" t="s">
        <v>623</v>
      </c>
      <c r="B589" s="48"/>
      <c r="C589" s="48"/>
      <c r="D589" s="48">
        <f t="shared" si="11"/>
        <v>0</v>
      </c>
    </row>
    <row r="590" spans="1:4">
      <c r="A590" s="99" t="s">
        <v>624</v>
      </c>
      <c r="B590" s="107">
        <f>B591</f>
        <v>2766</v>
      </c>
      <c r="C590" s="107">
        <f>C591</f>
        <v>2766</v>
      </c>
      <c r="D590" s="107">
        <f t="shared" si="11"/>
        <v>0</v>
      </c>
    </row>
    <row r="591" spans="1:4">
      <c r="A591" s="100" t="s">
        <v>625</v>
      </c>
      <c r="B591" s="48">
        <v>2766</v>
      </c>
      <c r="C591" s="48">
        <v>2766</v>
      </c>
      <c r="D591" s="48">
        <f t="shared" si="11"/>
        <v>0</v>
      </c>
    </row>
    <row r="592" spans="1:4">
      <c r="A592" s="98" t="s">
        <v>626</v>
      </c>
      <c r="B592" s="34">
        <f>SUM(B593,B603,B607,B615,B621,B628,B634,B636,B642)</f>
        <v>4374</v>
      </c>
      <c r="C592" s="34">
        <f>SUM(C593,C603,C607,C615,C621,C628,C634,C636,C642)</f>
        <v>8097</v>
      </c>
      <c r="D592" s="34">
        <f t="shared" si="11"/>
        <v>3723</v>
      </c>
    </row>
    <row r="593" spans="1:4">
      <c r="A593" s="99" t="s">
        <v>627</v>
      </c>
      <c r="B593" s="107">
        <f>SUM(B594:B602)</f>
        <v>672</v>
      </c>
      <c r="C593" s="107">
        <f>SUM(C594:C602)</f>
        <v>779</v>
      </c>
      <c r="D593" s="107">
        <f t="shared" si="11"/>
        <v>107</v>
      </c>
    </row>
    <row r="594" spans="1:4">
      <c r="A594" s="100" t="s">
        <v>190</v>
      </c>
      <c r="B594" s="48">
        <v>652</v>
      </c>
      <c r="C594" s="48">
        <v>729</v>
      </c>
      <c r="D594" s="48">
        <f t="shared" si="11"/>
        <v>77</v>
      </c>
    </row>
    <row r="595" spans="1:4">
      <c r="A595" s="100" t="s">
        <v>191</v>
      </c>
      <c r="B595" s="48"/>
      <c r="C595" s="48"/>
      <c r="D595" s="48">
        <f t="shared" si="11"/>
        <v>0</v>
      </c>
    </row>
    <row r="596" spans="1:4">
      <c r="A596" s="100" t="s">
        <v>192</v>
      </c>
      <c r="B596" s="48"/>
      <c r="C596" s="48"/>
      <c r="D596" s="48">
        <f t="shared" si="11"/>
        <v>0</v>
      </c>
    </row>
    <row r="597" spans="1:4">
      <c r="A597" s="100" t="s">
        <v>628</v>
      </c>
      <c r="B597" s="48"/>
      <c r="C597" s="48">
        <v>30</v>
      </c>
      <c r="D597" s="48">
        <f t="shared" si="11"/>
        <v>30</v>
      </c>
    </row>
    <row r="598" spans="1:4">
      <c r="A598" s="100" t="s">
        <v>629</v>
      </c>
      <c r="B598" s="48"/>
      <c r="C598" s="48"/>
      <c r="D598" s="48">
        <f t="shared" si="11"/>
        <v>0</v>
      </c>
    </row>
    <row r="599" spans="1:4">
      <c r="A599" s="100" t="s">
        <v>630</v>
      </c>
      <c r="B599" s="48"/>
      <c r="C599" s="48"/>
      <c r="D599" s="48">
        <f t="shared" si="11"/>
        <v>0</v>
      </c>
    </row>
    <row r="600" spans="1:4">
      <c r="A600" s="100" t="s">
        <v>631</v>
      </c>
      <c r="B600" s="48"/>
      <c r="C600" s="48"/>
      <c r="D600" s="48">
        <f t="shared" si="11"/>
        <v>0</v>
      </c>
    </row>
    <row r="601" spans="1:4">
      <c r="A601" s="100" t="s">
        <v>632</v>
      </c>
      <c r="B601" s="48"/>
      <c r="C601" s="48"/>
      <c r="D601" s="48">
        <f t="shared" si="11"/>
        <v>0</v>
      </c>
    </row>
    <row r="602" spans="1:4">
      <c r="A602" s="100" t="s">
        <v>633</v>
      </c>
      <c r="B602" s="48">
        <v>20</v>
      </c>
      <c r="C602" s="48">
        <v>20</v>
      </c>
      <c r="D602" s="48">
        <f t="shared" si="11"/>
        <v>0</v>
      </c>
    </row>
    <row r="603" spans="1:4">
      <c r="A603" s="112" t="s">
        <v>634</v>
      </c>
      <c r="B603" s="113">
        <f>SUM(B604:B606)</f>
        <v>0</v>
      </c>
      <c r="C603" s="113">
        <f>SUM(C604:C606)</f>
        <v>0</v>
      </c>
      <c r="D603" s="113">
        <f t="shared" si="11"/>
        <v>0</v>
      </c>
    </row>
    <row r="604" spans="1:4">
      <c r="A604" s="100" t="s">
        <v>635</v>
      </c>
      <c r="B604" s="48"/>
      <c r="C604" s="48"/>
      <c r="D604" s="48">
        <f t="shared" si="11"/>
        <v>0</v>
      </c>
    </row>
    <row r="605" spans="1:4">
      <c r="A605" s="100" t="s">
        <v>636</v>
      </c>
      <c r="B605" s="48"/>
      <c r="C605" s="48"/>
      <c r="D605" s="48">
        <f t="shared" si="11"/>
        <v>0</v>
      </c>
    </row>
    <row r="606" spans="1:4">
      <c r="A606" s="100" t="s">
        <v>637</v>
      </c>
      <c r="B606" s="48"/>
      <c r="C606" s="48"/>
      <c r="D606" s="48">
        <f t="shared" si="11"/>
        <v>0</v>
      </c>
    </row>
    <row r="607" spans="1:4">
      <c r="A607" s="99" t="s">
        <v>638</v>
      </c>
      <c r="B607" s="107">
        <f>SUM(B608:B614)</f>
        <v>385</v>
      </c>
      <c r="C607" s="107">
        <f>SUM(C608:C614)</f>
        <v>391</v>
      </c>
      <c r="D607" s="107">
        <f t="shared" si="11"/>
        <v>6</v>
      </c>
    </row>
    <row r="608" spans="1:4">
      <c r="A608" s="100" t="s">
        <v>639</v>
      </c>
      <c r="B608" s="48"/>
      <c r="C608" s="48"/>
      <c r="D608" s="48">
        <f t="shared" si="11"/>
        <v>0</v>
      </c>
    </row>
    <row r="609" spans="1:4">
      <c r="A609" s="100" t="s">
        <v>640</v>
      </c>
      <c r="B609" s="48">
        <v>355</v>
      </c>
      <c r="C609" s="48">
        <v>235</v>
      </c>
      <c r="D609" s="48">
        <f t="shared" si="11"/>
        <v>-120</v>
      </c>
    </row>
    <row r="610" spans="1:4">
      <c r="A610" s="100" t="s">
        <v>641</v>
      </c>
      <c r="B610" s="48"/>
      <c r="C610" s="48"/>
      <c r="D610" s="48">
        <f t="shared" si="11"/>
        <v>0</v>
      </c>
    </row>
    <row r="611" spans="1:4">
      <c r="A611" s="100" t="s">
        <v>642</v>
      </c>
      <c r="B611" s="48"/>
      <c r="C611" s="48">
        <v>126</v>
      </c>
      <c r="D611" s="48">
        <f t="shared" si="11"/>
        <v>126</v>
      </c>
    </row>
    <row r="612" spans="1:4">
      <c r="A612" s="100" t="s">
        <v>643</v>
      </c>
      <c r="B612" s="48"/>
      <c r="C612" s="48"/>
      <c r="D612" s="48">
        <f t="shared" si="11"/>
        <v>0</v>
      </c>
    </row>
    <row r="613" spans="1:4">
      <c r="A613" s="100" t="s">
        <v>644</v>
      </c>
      <c r="B613" s="48"/>
      <c r="C613" s="48"/>
      <c r="D613" s="48">
        <f t="shared" si="11"/>
        <v>0</v>
      </c>
    </row>
    <row r="614" spans="1:4">
      <c r="A614" s="100" t="s">
        <v>645</v>
      </c>
      <c r="B614" s="48">
        <v>30</v>
      </c>
      <c r="C614" s="48">
        <v>30</v>
      </c>
      <c r="D614" s="48">
        <f t="shared" si="11"/>
        <v>0</v>
      </c>
    </row>
    <row r="615" spans="1:4">
      <c r="A615" s="99" t="s">
        <v>646</v>
      </c>
      <c r="B615" s="107">
        <f>SUM(B616:B620)</f>
        <v>3005</v>
      </c>
      <c r="C615" s="107">
        <f>SUM(C616:C620)</f>
        <v>6615</v>
      </c>
      <c r="D615" s="107">
        <f t="shared" si="11"/>
        <v>3610</v>
      </c>
    </row>
    <row r="616" spans="1:4">
      <c r="A616" s="100" t="s">
        <v>647</v>
      </c>
      <c r="B616" s="48"/>
      <c r="C616" s="48"/>
      <c r="D616" s="48">
        <f t="shared" si="11"/>
        <v>0</v>
      </c>
    </row>
    <row r="617" spans="1:4">
      <c r="A617" s="100" t="s">
        <v>648</v>
      </c>
      <c r="B617" s="48">
        <v>3005</v>
      </c>
      <c r="C617" s="48">
        <v>6615</v>
      </c>
      <c r="D617" s="48">
        <f t="shared" si="11"/>
        <v>3610</v>
      </c>
    </row>
    <row r="618" spans="1:4">
      <c r="A618" s="100" t="s">
        <v>649</v>
      </c>
      <c r="B618" s="48"/>
      <c r="C618" s="48"/>
      <c r="D618" s="48">
        <f t="shared" si="11"/>
        <v>0</v>
      </c>
    </row>
    <row r="619" spans="1:4">
      <c r="A619" s="100" t="s">
        <v>650</v>
      </c>
      <c r="B619" s="48"/>
      <c r="C619" s="48"/>
      <c r="D619" s="48">
        <f t="shared" si="11"/>
        <v>0</v>
      </c>
    </row>
    <row r="620" spans="1:4">
      <c r="A620" s="100" t="s">
        <v>651</v>
      </c>
      <c r="B620" s="48"/>
      <c r="C620" s="48"/>
      <c r="D620" s="48">
        <f t="shared" si="11"/>
        <v>0</v>
      </c>
    </row>
    <row r="621" spans="1:4">
      <c r="A621" s="99" t="s">
        <v>652</v>
      </c>
      <c r="B621" s="107">
        <f>SUM(B622:B627)</f>
        <v>15</v>
      </c>
      <c r="C621" s="107">
        <f>SUM(C622:C627)</f>
        <v>15</v>
      </c>
      <c r="D621" s="107">
        <f t="shared" si="11"/>
        <v>0</v>
      </c>
    </row>
    <row r="622" spans="1:4" ht="36.75" customHeight="1">
      <c r="A622" s="100" t="s">
        <v>653</v>
      </c>
      <c r="B622" s="48"/>
      <c r="C622" s="48"/>
      <c r="D622" s="48">
        <f t="shared" si="11"/>
        <v>0</v>
      </c>
    </row>
    <row r="623" spans="1:4">
      <c r="A623" s="100" t="s">
        <v>654</v>
      </c>
      <c r="B623" s="48"/>
      <c r="C623" s="48"/>
      <c r="D623" s="48">
        <f t="shared" si="11"/>
        <v>0</v>
      </c>
    </row>
    <row r="624" spans="1:4">
      <c r="A624" s="100" t="s">
        <v>655</v>
      </c>
      <c r="B624" s="48"/>
      <c r="C624" s="48"/>
      <c r="D624" s="48">
        <f t="shared" si="11"/>
        <v>0</v>
      </c>
    </row>
    <row r="625" spans="1:4">
      <c r="A625" s="100" t="s">
        <v>992</v>
      </c>
      <c r="B625" s="48"/>
      <c r="C625" s="48"/>
      <c r="D625" s="48">
        <f t="shared" si="11"/>
        <v>0</v>
      </c>
    </row>
    <row r="626" spans="1:4">
      <c r="A626" s="100" t="s">
        <v>656</v>
      </c>
      <c r="B626" s="48">
        <v>15</v>
      </c>
      <c r="C626" s="48">
        <v>15</v>
      </c>
      <c r="D626" s="48">
        <f t="shared" si="11"/>
        <v>0</v>
      </c>
    </row>
    <row r="627" spans="1:4">
      <c r="A627" s="100" t="s">
        <v>657</v>
      </c>
      <c r="B627" s="48"/>
      <c r="C627" s="48"/>
      <c r="D627" s="48">
        <f t="shared" si="11"/>
        <v>0</v>
      </c>
    </row>
    <row r="628" spans="1:4">
      <c r="A628" s="99" t="s">
        <v>658</v>
      </c>
      <c r="B628" s="107">
        <f>SUM(B629:B633)</f>
        <v>70</v>
      </c>
      <c r="C628" s="107">
        <f>SUM(C629:C633)</f>
        <v>70</v>
      </c>
      <c r="D628" s="107">
        <f t="shared" si="11"/>
        <v>0</v>
      </c>
    </row>
    <row r="629" spans="1:4">
      <c r="A629" s="100" t="s">
        <v>659</v>
      </c>
      <c r="B629" s="48"/>
      <c r="C629" s="48"/>
      <c r="D629" s="48">
        <f t="shared" si="11"/>
        <v>0</v>
      </c>
    </row>
    <row r="630" spans="1:4">
      <c r="A630" s="100" t="s">
        <v>660</v>
      </c>
      <c r="B630" s="48"/>
      <c r="C630" s="48"/>
      <c r="D630" s="48">
        <f t="shared" si="11"/>
        <v>0</v>
      </c>
    </row>
    <row r="631" spans="1:4">
      <c r="A631" s="100" t="s">
        <v>661</v>
      </c>
      <c r="B631" s="48"/>
      <c r="C631" s="48"/>
      <c r="D631" s="48">
        <f t="shared" si="11"/>
        <v>0</v>
      </c>
    </row>
    <row r="632" spans="1:4">
      <c r="A632" s="100" t="s">
        <v>662</v>
      </c>
      <c r="B632" s="48"/>
      <c r="C632" s="48"/>
      <c r="D632" s="48">
        <f t="shared" si="11"/>
        <v>0</v>
      </c>
    </row>
    <row r="633" spans="1:4">
      <c r="A633" s="100" t="s">
        <v>663</v>
      </c>
      <c r="B633" s="48">
        <v>70</v>
      </c>
      <c r="C633" s="48">
        <v>70</v>
      </c>
      <c r="D633" s="48">
        <f t="shared" si="11"/>
        <v>0</v>
      </c>
    </row>
    <row r="634" spans="1:4">
      <c r="A634" s="99" t="s">
        <v>664</v>
      </c>
      <c r="B634" s="107">
        <f>SUM(B635)</f>
        <v>176</v>
      </c>
      <c r="C634" s="107">
        <f>SUM(C635)</f>
        <v>176</v>
      </c>
      <c r="D634" s="107">
        <f t="shared" si="11"/>
        <v>0</v>
      </c>
    </row>
    <row r="635" spans="1:4">
      <c r="A635" s="100" t="s">
        <v>665</v>
      </c>
      <c r="B635" s="48">
        <v>176</v>
      </c>
      <c r="C635" s="48">
        <v>176</v>
      </c>
      <c r="D635" s="48">
        <f t="shared" si="11"/>
        <v>0</v>
      </c>
    </row>
    <row r="636" spans="1:4">
      <c r="A636" s="99" t="s">
        <v>666</v>
      </c>
      <c r="B636" s="107">
        <f>SUM(B637:B641)</f>
        <v>31</v>
      </c>
      <c r="C636" s="107">
        <f>SUM(C637:C641)</f>
        <v>31</v>
      </c>
      <c r="D636" s="107">
        <f t="shared" si="11"/>
        <v>0</v>
      </c>
    </row>
    <row r="637" spans="1:4">
      <c r="A637" s="100" t="s">
        <v>667</v>
      </c>
      <c r="B637" s="48"/>
      <c r="C637" s="48"/>
      <c r="D637" s="48">
        <f t="shared" si="11"/>
        <v>0</v>
      </c>
    </row>
    <row r="638" spans="1:4">
      <c r="A638" s="100" t="s">
        <v>668</v>
      </c>
      <c r="B638" s="48"/>
      <c r="C638" s="48"/>
      <c r="D638" s="48">
        <f t="shared" si="11"/>
        <v>0</v>
      </c>
    </row>
    <row r="639" spans="1:4">
      <c r="A639" s="100" t="s">
        <v>669</v>
      </c>
      <c r="B639" s="48"/>
      <c r="C639" s="48"/>
      <c r="D639" s="48">
        <f t="shared" si="11"/>
        <v>0</v>
      </c>
    </row>
    <row r="640" spans="1:4">
      <c r="A640" s="100" t="s">
        <v>670</v>
      </c>
      <c r="B640" s="48"/>
      <c r="C640" s="48"/>
      <c r="D640" s="48">
        <f t="shared" si="11"/>
        <v>0</v>
      </c>
    </row>
    <row r="641" spans="1:4">
      <c r="A641" s="100" t="s">
        <v>671</v>
      </c>
      <c r="B641" s="48">
        <v>31</v>
      </c>
      <c r="C641" s="48">
        <v>31</v>
      </c>
      <c r="D641" s="48">
        <f t="shared" si="11"/>
        <v>0</v>
      </c>
    </row>
    <row r="642" spans="1:4">
      <c r="A642" s="99" t="s">
        <v>672</v>
      </c>
      <c r="B642" s="107">
        <f>B643</f>
        <v>20</v>
      </c>
      <c r="C642" s="107">
        <f>C643</f>
        <v>20</v>
      </c>
      <c r="D642" s="107">
        <f t="shared" si="11"/>
        <v>0</v>
      </c>
    </row>
    <row r="643" spans="1:4">
      <c r="A643" s="100" t="s">
        <v>673</v>
      </c>
      <c r="B643" s="48">
        <v>20</v>
      </c>
      <c r="C643" s="48">
        <v>20</v>
      </c>
      <c r="D643" s="48">
        <f t="shared" si="11"/>
        <v>0</v>
      </c>
    </row>
    <row r="644" spans="1:4">
      <c r="A644" s="98" t="s">
        <v>674</v>
      </c>
      <c r="B644" s="34">
        <f>SUM(B645,B656,B658,B661,B663,B665)</f>
        <v>15807</v>
      </c>
      <c r="C644" s="34">
        <f>SUM(C645,C656,C658,C661,C663,C665)</f>
        <v>14884</v>
      </c>
      <c r="D644" s="34">
        <f t="shared" si="11"/>
        <v>-923</v>
      </c>
    </row>
    <row r="645" spans="1:4">
      <c r="A645" s="99" t="s">
        <v>675</v>
      </c>
      <c r="B645" s="107">
        <f>SUM(B646:B655)</f>
        <v>4183</v>
      </c>
      <c r="C645" s="107">
        <f>SUM(C646:C655)</f>
        <v>4684</v>
      </c>
      <c r="D645" s="107">
        <f t="shared" si="11"/>
        <v>501</v>
      </c>
    </row>
    <row r="646" spans="1:4">
      <c r="A646" s="100" t="s">
        <v>190</v>
      </c>
      <c r="B646" s="48">
        <v>2553</v>
      </c>
      <c r="C646" s="48">
        <v>2893</v>
      </c>
      <c r="D646" s="48">
        <f t="shared" si="11"/>
        <v>340</v>
      </c>
    </row>
    <row r="647" spans="1:4">
      <c r="A647" s="100" t="s">
        <v>191</v>
      </c>
      <c r="B647" s="48"/>
      <c r="C647" s="48">
        <v>109</v>
      </c>
      <c r="D647" s="48">
        <f t="shared" si="11"/>
        <v>109</v>
      </c>
    </row>
    <row r="648" spans="1:4">
      <c r="A648" s="111" t="s">
        <v>192</v>
      </c>
      <c r="B648" s="58"/>
      <c r="C648" s="58"/>
      <c r="D648" s="58">
        <f t="shared" si="11"/>
        <v>0</v>
      </c>
    </row>
    <row r="649" spans="1:4">
      <c r="A649" s="100" t="s">
        <v>676</v>
      </c>
      <c r="B649" s="48">
        <v>95</v>
      </c>
      <c r="C649" s="48">
        <v>142</v>
      </c>
      <c r="D649" s="48">
        <f t="shared" si="11"/>
        <v>47</v>
      </c>
    </row>
    <row r="650" spans="1:4">
      <c r="A650" s="100" t="s">
        <v>677</v>
      </c>
      <c r="B650" s="48"/>
      <c r="C650" s="48"/>
      <c r="D650" s="48">
        <f t="shared" si="11"/>
        <v>0</v>
      </c>
    </row>
    <row r="651" spans="1:4">
      <c r="A651" s="100" t="s">
        <v>678</v>
      </c>
      <c r="B651" s="48"/>
      <c r="C651" s="48"/>
      <c r="D651" s="48">
        <f t="shared" si="11"/>
        <v>0</v>
      </c>
    </row>
    <row r="652" spans="1:4">
      <c r="A652" s="100" t="s">
        <v>679</v>
      </c>
      <c r="B652" s="48"/>
      <c r="C652" s="48"/>
      <c r="D652" s="48">
        <f t="shared" ref="D652:D715" si="12">C652-B652</f>
        <v>0</v>
      </c>
    </row>
    <row r="653" spans="1:4">
      <c r="A653" s="100" t="s">
        <v>680</v>
      </c>
      <c r="B653" s="48"/>
      <c r="C653" s="48"/>
      <c r="D653" s="48">
        <f t="shared" si="12"/>
        <v>0</v>
      </c>
    </row>
    <row r="654" spans="1:4">
      <c r="A654" s="100" t="s">
        <v>681</v>
      </c>
      <c r="B654" s="48"/>
      <c r="C654" s="48"/>
      <c r="D654" s="48">
        <f t="shared" si="12"/>
        <v>0</v>
      </c>
    </row>
    <row r="655" spans="1:4">
      <c r="A655" s="100" t="s">
        <v>682</v>
      </c>
      <c r="B655" s="48">
        <v>1535</v>
      </c>
      <c r="C655" s="48">
        <v>1540</v>
      </c>
      <c r="D655" s="48">
        <f t="shared" si="12"/>
        <v>5</v>
      </c>
    </row>
    <row r="656" spans="1:4">
      <c r="A656" s="101" t="s">
        <v>683</v>
      </c>
      <c r="B656" s="107">
        <f>B657</f>
        <v>0</v>
      </c>
      <c r="C656" s="107">
        <f>C657</f>
        <v>0</v>
      </c>
      <c r="D656" s="107">
        <f t="shared" si="12"/>
        <v>0</v>
      </c>
    </row>
    <row r="657" spans="1:4">
      <c r="A657" s="100" t="s">
        <v>684</v>
      </c>
      <c r="B657" s="48"/>
      <c r="C657" s="48"/>
      <c r="D657" s="48">
        <f t="shared" si="12"/>
        <v>0</v>
      </c>
    </row>
    <row r="658" spans="1:4">
      <c r="A658" s="99" t="s">
        <v>685</v>
      </c>
      <c r="B658" s="107">
        <f>SUM(B659:B660)</f>
        <v>8423</v>
      </c>
      <c r="C658" s="107">
        <f>SUM(C659:C660)</f>
        <v>6442</v>
      </c>
      <c r="D658" s="107">
        <f t="shared" si="12"/>
        <v>-1981</v>
      </c>
    </row>
    <row r="659" spans="1:4">
      <c r="A659" s="100" t="s">
        <v>686</v>
      </c>
      <c r="B659" s="48">
        <v>782</v>
      </c>
      <c r="C659" s="48">
        <v>782</v>
      </c>
      <c r="D659" s="48">
        <f t="shared" si="12"/>
        <v>0</v>
      </c>
    </row>
    <row r="660" spans="1:4">
      <c r="A660" s="100" t="s">
        <v>687</v>
      </c>
      <c r="B660" s="48">
        <v>7641</v>
      </c>
      <c r="C660" s="48">
        <v>5660</v>
      </c>
      <c r="D660" s="48">
        <f t="shared" si="12"/>
        <v>-1981</v>
      </c>
    </row>
    <row r="661" spans="1:4">
      <c r="A661" s="99" t="s">
        <v>688</v>
      </c>
      <c r="B661" s="107">
        <f>B662</f>
        <v>3121</v>
      </c>
      <c r="C661" s="107">
        <f>C662</f>
        <v>3670</v>
      </c>
      <c r="D661" s="107">
        <f t="shared" si="12"/>
        <v>549</v>
      </c>
    </row>
    <row r="662" spans="1:4">
      <c r="A662" s="100" t="s">
        <v>689</v>
      </c>
      <c r="B662" s="48">
        <v>3121</v>
      </c>
      <c r="C662" s="48">
        <v>3670</v>
      </c>
      <c r="D662" s="48">
        <f t="shared" si="12"/>
        <v>549</v>
      </c>
    </row>
    <row r="663" spans="1:4">
      <c r="A663" s="101" t="s">
        <v>690</v>
      </c>
      <c r="B663" s="49"/>
      <c r="C663" s="49"/>
      <c r="D663" s="49">
        <f t="shared" si="12"/>
        <v>0</v>
      </c>
    </row>
    <row r="664" spans="1:4">
      <c r="A664" s="100" t="s">
        <v>691</v>
      </c>
      <c r="B664" s="48"/>
      <c r="C664" s="48"/>
      <c r="D664" s="48">
        <f t="shared" si="12"/>
        <v>0</v>
      </c>
    </row>
    <row r="665" spans="1:4">
      <c r="A665" s="99" t="s">
        <v>692</v>
      </c>
      <c r="B665" s="107">
        <f>B666</f>
        <v>80</v>
      </c>
      <c r="C665" s="107">
        <f>C666</f>
        <v>88</v>
      </c>
      <c r="D665" s="107">
        <f t="shared" si="12"/>
        <v>8</v>
      </c>
    </row>
    <row r="666" spans="1:4">
      <c r="A666" s="100" t="s">
        <v>693</v>
      </c>
      <c r="B666" s="48">
        <v>80</v>
      </c>
      <c r="C666" s="48">
        <v>88</v>
      </c>
      <c r="D666" s="48">
        <f t="shared" si="12"/>
        <v>8</v>
      </c>
    </row>
    <row r="667" spans="1:4">
      <c r="A667" s="98" t="s">
        <v>694</v>
      </c>
      <c r="B667" s="34">
        <f>SUM(B668,B693,B718,B744,B755,B761,B768,B775,B778)</f>
        <v>42579</v>
      </c>
      <c r="C667" s="34">
        <f>SUM(C668,C693,C718,C744,C755,C761,C768,C775,C778)</f>
        <v>42801</v>
      </c>
      <c r="D667" s="34">
        <f t="shared" si="12"/>
        <v>222</v>
      </c>
    </row>
    <row r="668" spans="1:4">
      <c r="A668" s="99" t="s">
        <v>695</v>
      </c>
      <c r="B668" s="107">
        <f>SUM(B669:B692)</f>
        <v>17829</v>
      </c>
      <c r="C668" s="107">
        <f>SUM(C669:C692)</f>
        <v>17842</v>
      </c>
      <c r="D668" s="107">
        <f t="shared" si="12"/>
        <v>13</v>
      </c>
    </row>
    <row r="669" spans="1:4">
      <c r="A669" s="100" t="s">
        <v>190</v>
      </c>
      <c r="B669" s="48">
        <v>2838</v>
      </c>
      <c r="C669" s="48">
        <v>2714</v>
      </c>
      <c r="D669" s="48">
        <f t="shared" si="12"/>
        <v>-124</v>
      </c>
    </row>
    <row r="670" spans="1:4">
      <c r="A670" s="100" t="s">
        <v>191</v>
      </c>
      <c r="B670" s="48"/>
      <c r="C670" s="48"/>
      <c r="D670" s="48">
        <f t="shared" si="12"/>
        <v>0</v>
      </c>
    </row>
    <row r="671" spans="1:4">
      <c r="A671" s="100" t="s">
        <v>192</v>
      </c>
      <c r="B671" s="48"/>
      <c r="C671" s="48"/>
      <c r="D671" s="48">
        <f t="shared" si="12"/>
        <v>0</v>
      </c>
    </row>
    <row r="672" spans="1:4">
      <c r="A672" s="100" t="s">
        <v>199</v>
      </c>
      <c r="B672" s="48">
        <v>50</v>
      </c>
      <c r="C672" s="48">
        <v>50</v>
      </c>
      <c r="D672" s="48">
        <f t="shared" si="12"/>
        <v>0</v>
      </c>
    </row>
    <row r="673" spans="1:4">
      <c r="A673" s="100" t="s">
        <v>696</v>
      </c>
      <c r="B673" s="48"/>
      <c r="C673" s="48"/>
      <c r="D673" s="48">
        <f t="shared" si="12"/>
        <v>0</v>
      </c>
    </row>
    <row r="674" spans="1:4">
      <c r="A674" s="100" t="s">
        <v>697</v>
      </c>
      <c r="B674" s="48">
        <v>135</v>
      </c>
      <c r="C674" s="48">
        <v>135</v>
      </c>
      <c r="D674" s="48">
        <f t="shared" si="12"/>
        <v>0</v>
      </c>
    </row>
    <row r="675" spans="1:4">
      <c r="A675" s="100" t="s">
        <v>698</v>
      </c>
      <c r="B675" s="48">
        <v>210</v>
      </c>
      <c r="C675" s="48">
        <v>220</v>
      </c>
      <c r="D675" s="48">
        <f t="shared" si="12"/>
        <v>10</v>
      </c>
    </row>
    <row r="676" spans="1:4">
      <c r="A676" s="100" t="s">
        <v>699</v>
      </c>
      <c r="B676" s="48">
        <v>40</v>
      </c>
      <c r="C676" s="48">
        <v>40</v>
      </c>
      <c r="D676" s="48">
        <f t="shared" si="12"/>
        <v>0</v>
      </c>
    </row>
    <row r="677" spans="1:4">
      <c r="A677" s="100" t="s">
        <v>700</v>
      </c>
      <c r="B677" s="48">
        <v>10</v>
      </c>
      <c r="C677" s="48">
        <v>10</v>
      </c>
      <c r="D677" s="48">
        <f t="shared" si="12"/>
        <v>0</v>
      </c>
    </row>
    <row r="678" spans="1:4">
      <c r="A678" s="100" t="s">
        <v>701</v>
      </c>
      <c r="B678" s="48"/>
      <c r="C678" s="48"/>
      <c r="D678" s="48">
        <f t="shared" si="12"/>
        <v>0</v>
      </c>
    </row>
    <row r="679" spans="1:4">
      <c r="A679" s="100" t="s">
        <v>702</v>
      </c>
      <c r="B679" s="48">
        <v>6386</v>
      </c>
      <c r="C679" s="48">
        <v>6386</v>
      </c>
      <c r="D679" s="48">
        <f t="shared" si="12"/>
        <v>0</v>
      </c>
    </row>
    <row r="680" spans="1:4">
      <c r="A680" s="100" t="s">
        <v>703</v>
      </c>
      <c r="B680" s="48">
        <v>75</v>
      </c>
      <c r="C680" s="48">
        <v>75</v>
      </c>
      <c r="D680" s="48">
        <f t="shared" si="12"/>
        <v>0</v>
      </c>
    </row>
    <row r="681" spans="1:4">
      <c r="A681" s="100" t="s">
        <v>704</v>
      </c>
      <c r="B681" s="48"/>
      <c r="C681" s="48"/>
      <c r="D681" s="48">
        <f t="shared" si="12"/>
        <v>0</v>
      </c>
    </row>
    <row r="682" spans="1:4">
      <c r="A682" s="100" t="s">
        <v>705</v>
      </c>
      <c r="B682" s="48">
        <v>7</v>
      </c>
      <c r="C682" s="48">
        <v>32</v>
      </c>
      <c r="D682" s="48">
        <f t="shared" si="12"/>
        <v>25</v>
      </c>
    </row>
    <row r="683" spans="1:4">
      <c r="A683" s="100" t="s">
        <v>706</v>
      </c>
      <c r="B683" s="48">
        <v>460</v>
      </c>
      <c r="C683" s="48">
        <v>460</v>
      </c>
      <c r="D683" s="48">
        <f t="shared" si="12"/>
        <v>0</v>
      </c>
    </row>
    <row r="684" spans="1:4">
      <c r="A684" s="100" t="s">
        <v>707</v>
      </c>
      <c r="B684" s="48"/>
      <c r="C684" s="48"/>
      <c r="D684" s="48">
        <f t="shared" si="12"/>
        <v>0</v>
      </c>
    </row>
    <row r="685" spans="1:4">
      <c r="A685" s="100" t="s">
        <v>708</v>
      </c>
      <c r="B685" s="48"/>
      <c r="C685" s="48"/>
      <c r="D685" s="48">
        <f t="shared" si="12"/>
        <v>0</v>
      </c>
    </row>
    <row r="686" spans="1:4">
      <c r="A686" s="100" t="s">
        <v>709</v>
      </c>
      <c r="B686" s="48"/>
      <c r="C686" s="48"/>
      <c r="D686" s="48">
        <f t="shared" si="12"/>
        <v>0</v>
      </c>
    </row>
    <row r="687" spans="1:4">
      <c r="A687" s="100" t="s">
        <v>710</v>
      </c>
      <c r="B687" s="48">
        <v>219</v>
      </c>
      <c r="C687" s="48">
        <v>219</v>
      </c>
      <c r="D687" s="48">
        <f t="shared" si="12"/>
        <v>0</v>
      </c>
    </row>
    <row r="688" spans="1:4">
      <c r="A688" s="100" t="s">
        <v>711</v>
      </c>
      <c r="B688" s="48">
        <v>1137</v>
      </c>
      <c r="C688" s="48">
        <v>1137</v>
      </c>
      <c r="D688" s="48">
        <f t="shared" si="12"/>
        <v>0</v>
      </c>
    </row>
    <row r="689" spans="1:4">
      <c r="A689" s="100" t="s">
        <v>712</v>
      </c>
      <c r="B689" s="48">
        <v>332</v>
      </c>
      <c r="C689" s="48">
        <v>332</v>
      </c>
      <c r="D689" s="48">
        <f t="shared" si="12"/>
        <v>0</v>
      </c>
    </row>
    <row r="690" spans="1:4">
      <c r="A690" s="100" t="s">
        <v>713</v>
      </c>
      <c r="B690" s="48"/>
      <c r="C690" s="48"/>
      <c r="D690" s="48">
        <f t="shared" si="12"/>
        <v>0</v>
      </c>
    </row>
    <row r="691" spans="1:4">
      <c r="A691" s="100" t="s">
        <v>714</v>
      </c>
      <c r="B691" s="48">
        <v>15</v>
      </c>
      <c r="C691" s="48">
        <v>15</v>
      </c>
      <c r="D691" s="48">
        <f t="shared" si="12"/>
        <v>0</v>
      </c>
    </row>
    <row r="692" spans="1:4">
      <c r="A692" s="100" t="s">
        <v>715</v>
      </c>
      <c r="B692" s="48">
        <v>5915</v>
      </c>
      <c r="C692" s="48">
        <v>6017</v>
      </c>
      <c r="D692" s="48">
        <f t="shared" si="12"/>
        <v>102</v>
      </c>
    </row>
    <row r="693" spans="1:4">
      <c r="A693" s="99" t="s">
        <v>716</v>
      </c>
      <c r="B693" s="107">
        <f>SUM(B694:B717)</f>
        <v>2354</v>
      </c>
      <c r="C693" s="107">
        <f>SUM(C694:C717)</f>
        <v>2488</v>
      </c>
      <c r="D693" s="107">
        <f t="shared" si="12"/>
        <v>134</v>
      </c>
    </row>
    <row r="694" spans="1:4">
      <c r="A694" s="111" t="s">
        <v>190</v>
      </c>
      <c r="B694" s="58">
        <v>1236</v>
      </c>
      <c r="C694" s="58">
        <v>1198</v>
      </c>
      <c r="D694" s="58">
        <f t="shared" si="12"/>
        <v>-38</v>
      </c>
    </row>
    <row r="695" spans="1:4">
      <c r="A695" s="100" t="s">
        <v>191</v>
      </c>
      <c r="B695" s="48"/>
      <c r="C695" s="48"/>
      <c r="D695" s="48">
        <f t="shared" si="12"/>
        <v>0</v>
      </c>
    </row>
    <row r="696" spans="1:4">
      <c r="A696" s="100" t="s">
        <v>192</v>
      </c>
      <c r="B696" s="48"/>
      <c r="C696" s="48"/>
      <c r="D696" s="48">
        <f t="shared" si="12"/>
        <v>0</v>
      </c>
    </row>
    <row r="697" spans="1:4">
      <c r="A697" s="100" t="s">
        <v>717</v>
      </c>
      <c r="B697" s="48"/>
      <c r="C697" s="48">
        <v>79</v>
      </c>
      <c r="D697" s="48">
        <f t="shared" si="12"/>
        <v>79</v>
      </c>
    </row>
    <row r="698" spans="1:4">
      <c r="A698" s="100" t="s">
        <v>718</v>
      </c>
      <c r="B698" s="48">
        <v>65</v>
      </c>
      <c r="C698" s="48">
        <v>65</v>
      </c>
      <c r="D698" s="48">
        <f t="shared" si="12"/>
        <v>0</v>
      </c>
    </row>
    <row r="699" spans="1:4">
      <c r="A699" s="100" t="s">
        <v>719</v>
      </c>
      <c r="B699" s="48"/>
      <c r="C699" s="48"/>
      <c r="D699" s="48">
        <f t="shared" si="12"/>
        <v>0</v>
      </c>
    </row>
    <row r="700" spans="1:4">
      <c r="A700" s="100" t="s">
        <v>720</v>
      </c>
      <c r="B700" s="48">
        <v>20</v>
      </c>
      <c r="C700" s="48">
        <v>20</v>
      </c>
      <c r="D700" s="48">
        <f t="shared" si="12"/>
        <v>0</v>
      </c>
    </row>
    <row r="701" spans="1:4">
      <c r="A701" s="100" t="s">
        <v>721</v>
      </c>
      <c r="B701" s="48">
        <v>146</v>
      </c>
      <c r="C701" s="48">
        <v>146</v>
      </c>
      <c r="D701" s="48">
        <f t="shared" si="12"/>
        <v>0</v>
      </c>
    </row>
    <row r="702" spans="1:4">
      <c r="A702" s="100" t="s">
        <v>722</v>
      </c>
      <c r="B702" s="48"/>
      <c r="C702" s="48"/>
      <c r="D702" s="48">
        <f t="shared" si="12"/>
        <v>0</v>
      </c>
    </row>
    <row r="703" spans="1:4">
      <c r="A703" s="100" t="s">
        <v>723</v>
      </c>
      <c r="B703" s="48">
        <v>67</v>
      </c>
      <c r="C703" s="48">
        <v>67</v>
      </c>
      <c r="D703" s="48">
        <f t="shared" si="12"/>
        <v>0</v>
      </c>
    </row>
    <row r="704" spans="1:4">
      <c r="A704" s="100" t="s">
        <v>724</v>
      </c>
      <c r="B704" s="48"/>
      <c r="C704" s="48"/>
      <c r="D704" s="48">
        <f t="shared" si="12"/>
        <v>0</v>
      </c>
    </row>
    <row r="705" spans="1:4">
      <c r="A705" s="100" t="s">
        <v>725</v>
      </c>
      <c r="B705" s="48"/>
      <c r="C705" s="48"/>
      <c r="D705" s="48">
        <f t="shared" si="12"/>
        <v>0</v>
      </c>
    </row>
    <row r="706" spans="1:4">
      <c r="A706" s="100" t="s">
        <v>726</v>
      </c>
      <c r="B706" s="48"/>
      <c r="C706" s="48"/>
      <c r="D706" s="48">
        <f t="shared" si="12"/>
        <v>0</v>
      </c>
    </row>
    <row r="707" spans="1:4">
      <c r="A707" s="100" t="s">
        <v>727</v>
      </c>
      <c r="B707" s="48"/>
      <c r="C707" s="48"/>
      <c r="D707" s="48">
        <f t="shared" si="12"/>
        <v>0</v>
      </c>
    </row>
    <row r="708" spans="1:4">
      <c r="A708" s="100" t="s">
        <v>728</v>
      </c>
      <c r="B708" s="48">
        <v>694</v>
      </c>
      <c r="C708" s="48">
        <v>694</v>
      </c>
      <c r="D708" s="48">
        <f t="shared" si="12"/>
        <v>0</v>
      </c>
    </row>
    <row r="709" spans="1:4">
      <c r="A709" s="100" t="s">
        <v>729</v>
      </c>
      <c r="B709" s="48"/>
      <c r="C709" s="48"/>
      <c r="D709" s="48">
        <f t="shared" si="12"/>
        <v>0</v>
      </c>
    </row>
    <row r="710" spans="1:4">
      <c r="A710" s="100" t="s">
        <v>730</v>
      </c>
      <c r="B710" s="48"/>
      <c r="C710" s="48"/>
      <c r="D710" s="48">
        <f t="shared" si="12"/>
        <v>0</v>
      </c>
    </row>
    <row r="711" spans="1:4">
      <c r="A711" s="100" t="s">
        <v>731</v>
      </c>
      <c r="B711" s="48"/>
      <c r="C711" s="48"/>
      <c r="D711" s="48">
        <f t="shared" si="12"/>
        <v>0</v>
      </c>
    </row>
    <row r="712" spans="1:4">
      <c r="A712" s="100" t="s">
        <v>732</v>
      </c>
      <c r="B712" s="48"/>
      <c r="C712" s="48"/>
      <c r="D712" s="48">
        <f t="shared" si="12"/>
        <v>0</v>
      </c>
    </row>
    <row r="713" spans="1:4">
      <c r="A713" s="100" t="s">
        <v>733</v>
      </c>
      <c r="B713" s="48">
        <v>40</v>
      </c>
      <c r="C713" s="48">
        <v>40</v>
      </c>
      <c r="D713" s="48">
        <f t="shared" si="12"/>
        <v>0</v>
      </c>
    </row>
    <row r="714" spans="1:4">
      <c r="A714" s="100" t="s">
        <v>734</v>
      </c>
      <c r="B714" s="48"/>
      <c r="C714" s="48"/>
      <c r="D714" s="48">
        <f t="shared" si="12"/>
        <v>0</v>
      </c>
    </row>
    <row r="715" spans="1:4">
      <c r="A715" s="100" t="s">
        <v>735</v>
      </c>
      <c r="B715" s="48"/>
      <c r="C715" s="48"/>
      <c r="D715" s="48">
        <f t="shared" si="12"/>
        <v>0</v>
      </c>
    </row>
    <row r="716" spans="1:4">
      <c r="A716" s="100" t="s">
        <v>736</v>
      </c>
      <c r="B716" s="48"/>
      <c r="C716" s="48"/>
      <c r="D716" s="48">
        <f t="shared" ref="D716:D779" si="13">C716-B716</f>
        <v>0</v>
      </c>
    </row>
    <row r="717" spans="1:4">
      <c r="A717" s="100" t="s">
        <v>737</v>
      </c>
      <c r="B717" s="48">
        <v>86</v>
      </c>
      <c r="C717" s="48">
        <v>179</v>
      </c>
      <c r="D717" s="48">
        <f t="shared" si="13"/>
        <v>93</v>
      </c>
    </row>
    <row r="718" spans="1:4">
      <c r="A718" s="99" t="s">
        <v>738</v>
      </c>
      <c r="B718" s="107">
        <f>SUM(B719:B743)</f>
        <v>6622</v>
      </c>
      <c r="C718" s="107">
        <f>SUM(C719:C743)</f>
        <v>6654</v>
      </c>
      <c r="D718" s="107">
        <f t="shared" si="13"/>
        <v>32</v>
      </c>
    </row>
    <row r="719" spans="1:4">
      <c r="A719" s="100" t="s">
        <v>190</v>
      </c>
      <c r="B719" s="48">
        <v>958</v>
      </c>
      <c r="C719" s="48">
        <v>904</v>
      </c>
      <c r="D719" s="48">
        <f t="shared" si="13"/>
        <v>-54</v>
      </c>
    </row>
    <row r="720" spans="1:4">
      <c r="A720" s="100" t="s">
        <v>191</v>
      </c>
      <c r="B720" s="48"/>
      <c r="C720" s="48"/>
      <c r="D720" s="48">
        <f t="shared" si="13"/>
        <v>0</v>
      </c>
    </row>
    <row r="721" spans="1:4">
      <c r="A721" s="100" t="s">
        <v>192</v>
      </c>
      <c r="B721" s="48"/>
      <c r="C721" s="48"/>
      <c r="D721" s="48">
        <f t="shared" si="13"/>
        <v>0</v>
      </c>
    </row>
    <row r="722" spans="1:4">
      <c r="A722" s="100" t="s">
        <v>739</v>
      </c>
      <c r="B722" s="48"/>
      <c r="C722" s="48"/>
      <c r="D722" s="48">
        <f t="shared" si="13"/>
        <v>0</v>
      </c>
    </row>
    <row r="723" spans="1:4">
      <c r="A723" s="100" t="s">
        <v>740</v>
      </c>
      <c r="B723" s="48">
        <v>2700</v>
      </c>
      <c r="C723" s="48">
        <v>2700</v>
      </c>
      <c r="D723" s="48">
        <f t="shared" si="13"/>
        <v>0</v>
      </c>
    </row>
    <row r="724" spans="1:4">
      <c r="A724" s="100" t="s">
        <v>741</v>
      </c>
      <c r="B724" s="48">
        <v>191</v>
      </c>
      <c r="C724" s="48">
        <v>191</v>
      </c>
      <c r="D724" s="48">
        <f t="shared" si="13"/>
        <v>0</v>
      </c>
    </row>
    <row r="725" spans="1:4">
      <c r="A725" s="100" t="s">
        <v>742</v>
      </c>
      <c r="B725" s="48"/>
      <c r="C725" s="48"/>
      <c r="D725" s="48">
        <f t="shared" si="13"/>
        <v>0</v>
      </c>
    </row>
    <row r="726" spans="1:4">
      <c r="A726" s="100" t="s">
        <v>743</v>
      </c>
      <c r="B726" s="48">
        <v>20</v>
      </c>
      <c r="C726" s="48">
        <v>20</v>
      </c>
      <c r="D726" s="48">
        <f t="shared" si="13"/>
        <v>0</v>
      </c>
    </row>
    <row r="727" spans="1:4">
      <c r="A727" s="100" t="s">
        <v>744</v>
      </c>
      <c r="B727" s="48"/>
      <c r="C727" s="48">
        <v>20</v>
      </c>
      <c r="D727" s="48">
        <f t="shared" si="13"/>
        <v>20</v>
      </c>
    </row>
    <row r="728" spans="1:4">
      <c r="A728" s="100" t="s">
        <v>745</v>
      </c>
      <c r="B728" s="48"/>
      <c r="C728" s="48"/>
      <c r="D728" s="48">
        <f t="shared" si="13"/>
        <v>0</v>
      </c>
    </row>
    <row r="729" spans="1:4">
      <c r="A729" s="100" t="s">
        <v>746</v>
      </c>
      <c r="B729" s="48"/>
      <c r="C729" s="48"/>
      <c r="D729" s="48">
        <f t="shared" si="13"/>
        <v>0</v>
      </c>
    </row>
    <row r="730" spans="1:4">
      <c r="A730" s="100" t="s">
        <v>747</v>
      </c>
      <c r="B730" s="48">
        <v>20</v>
      </c>
      <c r="C730" s="48">
        <v>20</v>
      </c>
      <c r="D730" s="48">
        <f t="shared" si="13"/>
        <v>0</v>
      </c>
    </row>
    <row r="731" spans="1:4">
      <c r="A731" s="100" t="s">
        <v>748</v>
      </c>
      <c r="B731" s="48"/>
      <c r="C731" s="48"/>
      <c r="D731" s="48">
        <f t="shared" si="13"/>
        <v>0</v>
      </c>
    </row>
    <row r="732" spans="1:4">
      <c r="A732" s="100" t="s">
        <v>749</v>
      </c>
      <c r="B732" s="48">
        <v>1042</v>
      </c>
      <c r="C732" s="48">
        <v>1042</v>
      </c>
      <c r="D732" s="48">
        <f t="shared" si="13"/>
        <v>0</v>
      </c>
    </row>
    <row r="733" spans="1:4">
      <c r="A733" s="100" t="s">
        <v>750</v>
      </c>
      <c r="B733" s="48"/>
      <c r="C733" s="48"/>
      <c r="D733" s="48">
        <f t="shared" si="13"/>
        <v>0</v>
      </c>
    </row>
    <row r="734" spans="1:4">
      <c r="A734" s="100" t="s">
        <v>751</v>
      </c>
      <c r="B734" s="48"/>
      <c r="C734" s="48"/>
      <c r="D734" s="48">
        <f t="shared" si="13"/>
        <v>0</v>
      </c>
    </row>
    <row r="735" spans="1:4">
      <c r="A735" s="100" t="s">
        <v>752</v>
      </c>
      <c r="B735" s="48"/>
      <c r="C735" s="48"/>
      <c r="D735" s="48">
        <f t="shared" si="13"/>
        <v>0</v>
      </c>
    </row>
    <row r="736" spans="1:4">
      <c r="A736" s="100" t="s">
        <v>753</v>
      </c>
      <c r="B736" s="48"/>
      <c r="C736" s="48"/>
      <c r="D736" s="48">
        <f t="shared" si="13"/>
        <v>0</v>
      </c>
    </row>
    <row r="737" spans="1:4">
      <c r="A737" s="100" t="s">
        <v>754</v>
      </c>
      <c r="B737" s="48"/>
      <c r="C737" s="48"/>
      <c r="D737" s="48">
        <f t="shared" si="13"/>
        <v>0</v>
      </c>
    </row>
    <row r="738" spans="1:4">
      <c r="A738" s="100" t="s">
        <v>755</v>
      </c>
      <c r="B738" s="48">
        <v>9</v>
      </c>
      <c r="C738" s="48">
        <v>9</v>
      </c>
      <c r="D738" s="48">
        <f t="shared" si="13"/>
        <v>0</v>
      </c>
    </row>
    <row r="739" spans="1:4">
      <c r="A739" s="100" t="s">
        <v>756</v>
      </c>
      <c r="B739" s="48"/>
      <c r="C739" s="48"/>
      <c r="D739" s="48">
        <f t="shared" si="13"/>
        <v>0</v>
      </c>
    </row>
    <row r="740" spans="1:4">
      <c r="A740" s="111" t="s">
        <v>729</v>
      </c>
      <c r="B740" s="58"/>
      <c r="C740" s="58"/>
      <c r="D740" s="58">
        <f t="shared" si="13"/>
        <v>0</v>
      </c>
    </row>
    <row r="741" spans="1:4">
      <c r="A741" s="100" t="s">
        <v>757</v>
      </c>
      <c r="B741" s="48"/>
      <c r="C741" s="48"/>
      <c r="D741" s="48">
        <f t="shared" si="13"/>
        <v>0</v>
      </c>
    </row>
    <row r="742" spans="1:4">
      <c r="A742" s="100" t="s">
        <v>758</v>
      </c>
      <c r="B742" s="48"/>
      <c r="C742" s="48"/>
      <c r="D742" s="48">
        <f t="shared" si="13"/>
        <v>0</v>
      </c>
    </row>
    <row r="743" spans="1:4">
      <c r="A743" s="100" t="s">
        <v>759</v>
      </c>
      <c r="B743" s="48">
        <v>1682</v>
      </c>
      <c r="C743" s="48">
        <v>1748</v>
      </c>
      <c r="D743" s="48">
        <f t="shared" si="13"/>
        <v>66</v>
      </c>
    </row>
    <row r="744" spans="1:4">
      <c r="A744" s="99" t="s">
        <v>760</v>
      </c>
      <c r="B744" s="107">
        <f>SUM(B745:B754)</f>
        <v>3140</v>
      </c>
      <c r="C744" s="107">
        <f>SUM(C745:C754)</f>
        <v>3131</v>
      </c>
      <c r="D744" s="107">
        <f t="shared" si="13"/>
        <v>-9</v>
      </c>
    </row>
    <row r="745" spans="1:4">
      <c r="A745" s="100" t="s">
        <v>190</v>
      </c>
      <c r="B745" s="48">
        <v>200</v>
      </c>
      <c r="C745" s="48">
        <v>191</v>
      </c>
      <c r="D745" s="48">
        <f t="shared" si="13"/>
        <v>-9</v>
      </c>
    </row>
    <row r="746" spans="1:4">
      <c r="A746" s="100" t="s">
        <v>191</v>
      </c>
      <c r="B746" s="48"/>
      <c r="C746" s="48"/>
      <c r="D746" s="48">
        <f t="shared" si="13"/>
        <v>0</v>
      </c>
    </row>
    <row r="747" spans="1:4">
      <c r="A747" s="100" t="s">
        <v>192</v>
      </c>
      <c r="B747" s="48"/>
      <c r="C747" s="48"/>
      <c r="D747" s="48">
        <f t="shared" si="13"/>
        <v>0</v>
      </c>
    </row>
    <row r="748" spans="1:4">
      <c r="A748" s="100" t="s">
        <v>761</v>
      </c>
      <c r="B748" s="48">
        <v>380</v>
      </c>
      <c r="C748" s="48">
        <v>380</v>
      </c>
      <c r="D748" s="48">
        <f t="shared" si="13"/>
        <v>0</v>
      </c>
    </row>
    <row r="749" spans="1:4">
      <c r="A749" s="100" t="s">
        <v>762</v>
      </c>
      <c r="B749" s="48">
        <v>1000</v>
      </c>
      <c r="C749" s="48">
        <v>1000</v>
      </c>
      <c r="D749" s="48">
        <f t="shared" si="13"/>
        <v>0</v>
      </c>
    </row>
    <row r="750" spans="1:4">
      <c r="A750" s="100" t="s">
        <v>763</v>
      </c>
      <c r="B750" s="48">
        <v>810</v>
      </c>
      <c r="C750" s="48">
        <v>810</v>
      </c>
      <c r="D750" s="48">
        <f t="shared" si="13"/>
        <v>0</v>
      </c>
    </row>
    <row r="751" spans="1:4">
      <c r="A751" s="100" t="s">
        <v>764</v>
      </c>
      <c r="B751" s="48"/>
      <c r="C751" s="48"/>
      <c r="D751" s="48">
        <f t="shared" si="13"/>
        <v>0</v>
      </c>
    </row>
    <row r="752" spans="1:4">
      <c r="A752" s="100" t="s">
        <v>993</v>
      </c>
      <c r="B752" s="48"/>
      <c r="C752" s="48"/>
      <c r="D752" s="48">
        <f t="shared" si="13"/>
        <v>0</v>
      </c>
    </row>
    <row r="753" spans="1:4">
      <c r="A753" s="100" t="s">
        <v>765</v>
      </c>
      <c r="B753" s="48"/>
      <c r="C753" s="48"/>
      <c r="D753" s="48">
        <f t="shared" si="13"/>
        <v>0</v>
      </c>
    </row>
    <row r="754" spans="1:4">
      <c r="A754" s="100" t="s">
        <v>766</v>
      </c>
      <c r="B754" s="48">
        <v>750</v>
      </c>
      <c r="C754" s="48">
        <v>750</v>
      </c>
      <c r="D754" s="48">
        <f t="shared" si="13"/>
        <v>0</v>
      </c>
    </row>
    <row r="755" spans="1:4">
      <c r="A755" s="101" t="s">
        <v>767</v>
      </c>
      <c r="B755" s="49">
        <f>SUM(B756:B760)</f>
        <v>0</v>
      </c>
      <c r="C755" s="49"/>
      <c r="D755" s="49">
        <f t="shared" si="13"/>
        <v>0</v>
      </c>
    </row>
    <row r="756" spans="1:4">
      <c r="A756" s="100" t="s">
        <v>388</v>
      </c>
      <c r="B756" s="48"/>
      <c r="C756" s="48"/>
      <c r="D756" s="48">
        <f t="shared" si="13"/>
        <v>0</v>
      </c>
    </row>
    <row r="757" spans="1:4">
      <c r="A757" s="100" t="s">
        <v>768</v>
      </c>
      <c r="B757" s="48"/>
      <c r="C757" s="48"/>
      <c r="D757" s="48">
        <f t="shared" si="13"/>
        <v>0</v>
      </c>
    </row>
    <row r="758" spans="1:4">
      <c r="A758" s="100" t="s">
        <v>769</v>
      </c>
      <c r="B758" s="48"/>
      <c r="C758" s="48"/>
      <c r="D758" s="48">
        <f t="shared" si="13"/>
        <v>0</v>
      </c>
    </row>
    <row r="759" spans="1:4">
      <c r="A759" s="100" t="s">
        <v>770</v>
      </c>
      <c r="B759" s="48"/>
      <c r="C759" s="48"/>
      <c r="D759" s="48">
        <f t="shared" si="13"/>
        <v>0</v>
      </c>
    </row>
    <row r="760" spans="1:4">
      <c r="A760" s="100" t="s">
        <v>771</v>
      </c>
      <c r="B760" s="48"/>
      <c r="C760" s="48"/>
      <c r="D760" s="48">
        <f t="shared" si="13"/>
        <v>0</v>
      </c>
    </row>
    <row r="761" spans="1:4">
      <c r="A761" s="99" t="s">
        <v>772</v>
      </c>
      <c r="B761" s="107">
        <f>SUM(B762:B767)</f>
        <v>4681</v>
      </c>
      <c r="C761" s="107">
        <f>SUM(C762:C767)</f>
        <v>4684</v>
      </c>
      <c r="D761" s="107">
        <f t="shared" si="13"/>
        <v>3</v>
      </c>
    </row>
    <row r="762" spans="1:4">
      <c r="A762" s="100" t="s">
        <v>773</v>
      </c>
      <c r="B762" s="48">
        <v>132</v>
      </c>
      <c r="C762" s="48">
        <v>132</v>
      </c>
      <c r="D762" s="48">
        <f t="shared" si="13"/>
        <v>0</v>
      </c>
    </row>
    <row r="763" spans="1:4">
      <c r="A763" s="100" t="s">
        <v>774</v>
      </c>
      <c r="B763" s="48"/>
      <c r="C763" s="48"/>
      <c r="D763" s="48">
        <f t="shared" si="13"/>
        <v>0</v>
      </c>
    </row>
    <row r="764" spans="1:4">
      <c r="A764" s="100" t="s">
        <v>775</v>
      </c>
      <c r="B764" s="48">
        <v>4304</v>
      </c>
      <c r="C764" s="48">
        <v>4304</v>
      </c>
      <c r="D764" s="48">
        <f t="shared" si="13"/>
        <v>0</v>
      </c>
    </row>
    <row r="765" spans="1:4">
      <c r="A765" s="100" t="s">
        <v>776</v>
      </c>
      <c r="B765" s="48">
        <v>245</v>
      </c>
      <c r="C765" s="48">
        <v>248</v>
      </c>
      <c r="D765" s="48">
        <f t="shared" si="13"/>
        <v>3</v>
      </c>
    </row>
    <row r="766" spans="1:4">
      <c r="A766" s="100" t="s">
        <v>777</v>
      </c>
      <c r="B766" s="48"/>
      <c r="C766" s="48"/>
      <c r="D766" s="48">
        <f t="shared" si="13"/>
        <v>0</v>
      </c>
    </row>
    <row r="767" spans="1:4">
      <c r="A767" s="100" t="s">
        <v>778</v>
      </c>
      <c r="B767" s="48"/>
      <c r="C767" s="48"/>
      <c r="D767" s="48">
        <f t="shared" si="13"/>
        <v>0</v>
      </c>
    </row>
    <row r="768" spans="1:4">
      <c r="A768" s="99" t="s">
        <v>779</v>
      </c>
      <c r="B768" s="107">
        <f>SUM(B769:B774)</f>
        <v>938</v>
      </c>
      <c r="C768" s="107">
        <f>SUM(C769:C774)</f>
        <v>957</v>
      </c>
      <c r="D768" s="107">
        <f t="shared" si="13"/>
        <v>19</v>
      </c>
    </row>
    <row r="769" spans="1:4">
      <c r="A769" s="100" t="s">
        <v>780</v>
      </c>
      <c r="B769" s="48"/>
      <c r="C769" s="48"/>
      <c r="D769" s="48">
        <f t="shared" si="13"/>
        <v>0</v>
      </c>
    </row>
    <row r="770" spans="1:4">
      <c r="A770" s="100" t="s">
        <v>781</v>
      </c>
      <c r="B770" s="48"/>
      <c r="C770" s="48"/>
      <c r="D770" s="48">
        <f t="shared" si="13"/>
        <v>0</v>
      </c>
    </row>
    <row r="771" spans="1:4">
      <c r="A771" s="100" t="s">
        <v>782</v>
      </c>
      <c r="B771" s="48">
        <v>833</v>
      </c>
      <c r="C771" s="48">
        <v>859</v>
      </c>
      <c r="D771" s="48">
        <f t="shared" si="13"/>
        <v>26</v>
      </c>
    </row>
    <row r="772" spans="1:4">
      <c r="A772" s="100" t="s">
        <v>783</v>
      </c>
      <c r="B772" s="48">
        <v>100</v>
      </c>
      <c r="C772" s="48">
        <v>93</v>
      </c>
      <c r="D772" s="48">
        <f t="shared" si="13"/>
        <v>-7</v>
      </c>
    </row>
    <row r="773" spans="1:4">
      <c r="A773" s="100" t="s">
        <v>784</v>
      </c>
      <c r="B773" s="48"/>
      <c r="C773" s="48"/>
      <c r="D773" s="48">
        <f t="shared" si="13"/>
        <v>0</v>
      </c>
    </row>
    <row r="774" spans="1:4">
      <c r="A774" s="100" t="s">
        <v>785</v>
      </c>
      <c r="B774" s="48">
        <v>5</v>
      </c>
      <c r="C774" s="48">
        <v>5</v>
      </c>
      <c r="D774" s="48">
        <f t="shared" si="13"/>
        <v>0</v>
      </c>
    </row>
    <row r="775" spans="1:4">
      <c r="A775" s="101" t="s">
        <v>786</v>
      </c>
      <c r="B775" s="49">
        <f>SUM(B776:B777)</f>
        <v>0</v>
      </c>
      <c r="C775" s="49">
        <f>SUM(C776:C777)</f>
        <v>0</v>
      </c>
      <c r="D775" s="49">
        <f t="shared" si="13"/>
        <v>0</v>
      </c>
    </row>
    <row r="776" spans="1:4">
      <c r="A776" s="100" t="s">
        <v>787</v>
      </c>
      <c r="B776" s="48"/>
      <c r="C776" s="48"/>
      <c r="D776" s="48">
        <f t="shared" si="13"/>
        <v>0</v>
      </c>
    </row>
    <row r="777" spans="1:4">
      <c r="A777" s="100" t="s">
        <v>788</v>
      </c>
      <c r="B777" s="48"/>
      <c r="C777" s="48"/>
      <c r="D777" s="48">
        <f t="shared" si="13"/>
        <v>0</v>
      </c>
    </row>
    <row r="778" spans="1:4">
      <c r="A778" s="99" t="s">
        <v>789</v>
      </c>
      <c r="B778" s="107">
        <f>SUM(B779:B780)</f>
        <v>7015</v>
      </c>
      <c r="C778" s="107">
        <f>SUM(C779:C780)</f>
        <v>7045</v>
      </c>
      <c r="D778" s="107">
        <f t="shared" si="13"/>
        <v>30</v>
      </c>
    </row>
    <row r="779" spans="1:4">
      <c r="A779" s="100" t="s">
        <v>790</v>
      </c>
      <c r="B779" s="48"/>
      <c r="C779" s="48"/>
      <c r="D779" s="48">
        <f t="shared" si="13"/>
        <v>0</v>
      </c>
    </row>
    <row r="780" spans="1:4">
      <c r="A780" s="100" t="s">
        <v>791</v>
      </c>
      <c r="B780" s="48">
        <v>7015</v>
      </c>
      <c r="C780" s="48">
        <v>7045</v>
      </c>
      <c r="D780" s="48">
        <f t="shared" ref="D780:D846" si="14">C780-B780</f>
        <v>30</v>
      </c>
    </row>
    <row r="781" spans="1:4">
      <c r="A781" s="98" t="s">
        <v>994</v>
      </c>
      <c r="B781" s="34">
        <f>SUM(B782,B805,B807,B812,B817)</f>
        <v>7605</v>
      </c>
      <c r="C781" s="34">
        <f>SUM(C782,C807,C812,C817)</f>
        <v>14496</v>
      </c>
      <c r="D781" s="34">
        <f t="shared" si="14"/>
        <v>6891</v>
      </c>
    </row>
    <row r="782" spans="1:4">
      <c r="A782" s="99" t="s">
        <v>792</v>
      </c>
      <c r="B782" s="107">
        <f>SUM(B783:B804)</f>
        <v>7435</v>
      </c>
      <c r="C782" s="107">
        <f>SUM(C783:C804)</f>
        <v>14466</v>
      </c>
      <c r="D782" s="107">
        <f t="shared" si="14"/>
        <v>7031</v>
      </c>
    </row>
    <row r="783" spans="1:4">
      <c r="A783" s="100" t="s">
        <v>190</v>
      </c>
      <c r="B783" s="48">
        <v>2746</v>
      </c>
      <c r="C783" s="48">
        <v>2739</v>
      </c>
      <c r="D783" s="48">
        <f t="shared" si="14"/>
        <v>-7</v>
      </c>
    </row>
    <row r="784" spans="1:4">
      <c r="A784" s="100" t="s">
        <v>191</v>
      </c>
      <c r="B784" s="48"/>
      <c r="C784" s="48">
        <v>18</v>
      </c>
      <c r="D784" s="48">
        <f t="shared" si="14"/>
        <v>18</v>
      </c>
    </row>
    <row r="785" spans="1:4">
      <c r="A785" s="100" t="s">
        <v>192</v>
      </c>
      <c r="B785" s="48"/>
      <c r="C785" s="48"/>
      <c r="D785" s="48">
        <f t="shared" si="14"/>
        <v>0</v>
      </c>
    </row>
    <row r="786" spans="1:4">
      <c r="A786" s="111" t="s">
        <v>793</v>
      </c>
      <c r="B786" s="58">
        <v>76</v>
      </c>
      <c r="C786" s="58">
        <v>6976</v>
      </c>
      <c r="D786" s="58">
        <f t="shared" si="14"/>
        <v>6900</v>
      </c>
    </row>
    <row r="787" spans="1:4">
      <c r="A787" s="100" t="s">
        <v>794</v>
      </c>
      <c r="B787" s="48">
        <v>513</v>
      </c>
      <c r="C787" s="48">
        <v>513</v>
      </c>
      <c r="D787" s="48">
        <f t="shared" si="14"/>
        <v>0</v>
      </c>
    </row>
    <row r="788" spans="1:4">
      <c r="A788" s="100" t="s">
        <v>795</v>
      </c>
      <c r="B788" s="48"/>
      <c r="C788" s="48"/>
      <c r="D788" s="48">
        <f t="shared" si="14"/>
        <v>0</v>
      </c>
    </row>
    <row r="789" spans="1:4">
      <c r="A789" s="100" t="s">
        <v>796</v>
      </c>
      <c r="B789" s="48"/>
      <c r="C789" s="48"/>
      <c r="D789" s="48">
        <f t="shared" si="14"/>
        <v>0</v>
      </c>
    </row>
    <row r="790" spans="1:4">
      <c r="A790" s="100" t="s">
        <v>797</v>
      </c>
      <c r="B790" s="48"/>
      <c r="C790" s="48"/>
      <c r="D790" s="48">
        <f t="shared" si="14"/>
        <v>0</v>
      </c>
    </row>
    <row r="791" spans="1:4">
      <c r="A791" s="100" t="s">
        <v>798</v>
      </c>
      <c r="B791" s="48">
        <v>423</v>
      </c>
      <c r="C791" s="48">
        <v>423</v>
      </c>
      <c r="D791" s="48">
        <f t="shared" si="14"/>
        <v>0</v>
      </c>
    </row>
    <row r="792" spans="1:4">
      <c r="A792" s="100" t="s">
        <v>799</v>
      </c>
      <c r="B792" s="48"/>
      <c r="C792" s="48"/>
      <c r="D792" s="48">
        <f t="shared" si="14"/>
        <v>0</v>
      </c>
    </row>
    <row r="793" spans="1:4">
      <c r="A793" s="100" t="s">
        <v>800</v>
      </c>
      <c r="B793" s="48"/>
      <c r="C793" s="48"/>
      <c r="D793" s="48">
        <f t="shared" si="14"/>
        <v>0</v>
      </c>
    </row>
    <row r="794" spans="1:4">
      <c r="A794" s="100" t="s">
        <v>801</v>
      </c>
      <c r="B794" s="48"/>
      <c r="C794" s="48"/>
      <c r="D794" s="48">
        <f t="shared" si="14"/>
        <v>0</v>
      </c>
    </row>
    <row r="795" spans="1:4">
      <c r="A795" s="100" t="s">
        <v>802</v>
      </c>
      <c r="B795" s="48"/>
      <c r="C795" s="48"/>
      <c r="D795" s="48">
        <f t="shared" si="14"/>
        <v>0</v>
      </c>
    </row>
    <row r="796" spans="1:4">
      <c r="A796" s="100" t="s">
        <v>803</v>
      </c>
      <c r="B796" s="48"/>
      <c r="C796" s="48"/>
      <c r="D796" s="48">
        <f t="shared" si="14"/>
        <v>0</v>
      </c>
    </row>
    <row r="797" spans="1:4">
      <c r="A797" s="100" t="s">
        <v>804</v>
      </c>
      <c r="B797" s="48"/>
      <c r="C797" s="48"/>
      <c r="D797" s="48">
        <f t="shared" si="14"/>
        <v>0</v>
      </c>
    </row>
    <row r="798" spans="1:4">
      <c r="A798" s="100" t="s">
        <v>805</v>
      </c>
      <c r="B798" s="48"/>
      <c r="C798" s="48"/>
      <c r="D798" s="48">
        <f t="shared" si="14"/>
        <v>0</v>
      </c>
    </row>
    <row r="799" spans="1:4">
      <c r="A799" s="100" t="s">
        <v>806</v>
      </c>
      <c r="B799" s="48">
        <v>26</v>
      </c>
      <c r="C799" s="48">
        <v>26</v>
      </c>
      <c r="D799" s="48">
        <f t="shared" si="14"/>
        <v>0</v>
      </c>
    </row>
    <row r="800" spans="1:4">
      <c r="A800" s="100" t="s">
        <v>807</v>
      </c>
      <c r="B800" s="48"/>
      <c r="C800" s="48"/>
      <c r="D800" s="48">
        <f t="shared" si="14"/>
        <v>0</v>
      </c>
    </row>
    <row r="801" spans="1:4">
      <c r="A801" s="100" t="s">
        <v>808</v>
      </c>
      <c r="B801" s="48">
        <v>120</v>
      </c>
      <c r="C801" s="48">
        <v>120</v>
      </c>
      <c r="D801" s="48">
        <f t="shared" si="14"/>
        <v>0</v>
      </c>
    </row>
    <row r="802" spans="1:4">
      <c r="A802" s="100" t="s">
        <v>809</v>
      </c>
      <c r="B802" s="48"/>
      <c r="C802" s="48"/>
      <c r="D802" s="48">
        <f t="shared" si="14"/>
        <v>0</v>
      </c>
    </row>
    <row r="803" spans="1:4">
      <c r="A803" s="100" t="s">
        <v>810</v>
      </c>
      <c r="B803" s="48"/>
      <c r="C803" s="48"/>
      <c r="D803" s="48">
        <f t="shared" si="14"/>
        <v>0</v>
      </c>
    </row>
    <row r="804" spans="1:4">
      <c r="A804" s="100" t="s">
        <v>811</v>
      </c>
      <c r="B804" s="48">
        <v>3531</v>
      </c>
      <c r="C804" s="48">
        <v>3651</v>
      </c>
      <c r="D804" s="48">
        <f t="shared" si="14"/>
        <v>120</v>
      </c>
    </row>
    <row r="805" spans="1:4">
      <c r="A805" s="99" t="s">
        <v>812</v>
      </c>
      <c r="B805" s="107">
        <f>B806</f>
        <v>140</v>
      </c>
      <c r="C805" s="107">
        <f t="shared" ref="C805:D805" si="15">C806</f>
        <v>140</v>
      </c>
      <c r="D805" s="107">
        <f t="shared" si="15"/>
        <v>0</v>
      </c>
    </row>
    <row r="806" spans="1:4">
      <c r="A806" s="100" t="s">
        <v>813</v>
      </c>
      <c r="B806" s="48">
        <v>140</v>
      </c>
      <c r="C806" s="48">
        <v>140</v>
      </c>
      <c r="D806" s="48"/>
    </row>
    <row r="807" spans="1:4">
      <c r="A807" s="101" t="s">
        <v>814</v>
      </c>
      <c r="B807" s="49">
        <f>SUM(B808:B811)</f>
        <v>0</v>
      </c>
      <c r="C807" s="49">
        <f>SUM(C808:C811)</f>
        <v>0</v>
      </c>
      <c r="D807" s="49">
        <f t="shared" si="14"/>
        <v>0</v>
      </c>
    </row>
    <row r="808" spans="1:4">
      <c r="A808" s="100" t="s">
        <v>815</v>
      </c>
      <c r="B808" s="48"/>
      <c r="C808" s="48"/>
      <c r="D808" s="48">
        <f t="shared" si="14"/>
        <v>0</v>
      </c>
    </row>
    <row r="809" spans="1:4">
      <c r="A809" s="100" t="s">
        <v>816</v>
      </c>
      <c r="B809" s="48"/>
      <c r="C809" s="48"/>
      <c r="D809" s="48">
        <f t="shared" si="14"/>
        <v>0</v>
      </c>
    </row>
    <row r="810" spans="1:4">
      <c r="A810" s="100" t="s">
        <v>817</v>
      </c>
      <c r="B810" s="48"/>
      <c r="C810" s="48"/>
      <c r="D810" s="48">
        <f t="shared" si="14"/>
        <v>0</v>
      </c>
    </row>
    <row r="811" spans="1:4">
      <c r="A811" s="100" t="s">
        <v>818</v>
      </c>
      <c r="B811" s="48"/>
      <c r="C811" s="48"/>
      <c r="D811" s="48">
        <f t="shared" si="14"/>
        <v>0</v>
      </c>
    </row>
    <row r="812" spans="1:4">
      <c r="A812" s="101" t="s">
        <v>819</v>
      </c>
      <c r="B812" s="49">
        <f>SUM(B813:B816)</f>
        <v>0</v>
      </c>
      <c r="C812" s="49">
        <f>SUM(C813:C816)</f>
        <v>0</v>
      </c>
      <c r="D812" s="49">
        <f t="shared" si="14"/>
        <v>0</v>
      </c>
    </row>
    <row r="813" spans="1:4">
      <c r="A813" s="100" t="s">
        <v>820</v>
      </c>
      <c r="B813" s="48"/>
      <c r="C813" s="48"/>
      <c r="D813" s="48">
        <f t="shared" si="14"/>
        <v>0</v>
      </c>
    </row>
    <row r="814" spans="1:4">
      <c r="A814" s="100" t="s">
        <v>821</v>
      </c>
      <c r="B814" s="48"/>
      <c r="C814" s="48"/>
      <c r="D814" s="48">
        <f t="shared" si="14"/>
        <v>0</v>
      </c>
    </row>
    <row r="815" spans="1:4">
      <c r="A815" s="100" t="s">
        <v>822</v>
      </c>
      <c r="B815" s="48"/>
      <c r="C815" s="48"/>
      <c r="D815" s="48">
        <f t="shared" si="14"/>
        <v>0</v>
      </c>
    </row>
    <row r="816" spans="1:4">
      <c r="A816" s="100" t="s">
        <v>823</v>
      </c>
      <c r="B816" s="48"/>
      <c r="C816" s="48"/>
      <c r="D816" s="48">
        <f t="shared" si="14"/>
        <v>0</v>
      </c>
    </row>
    <row r="817" spans="1:4">
      <c r="A817" s="99" t="s">
        <v>824</v>
      </c>
      <c r="B817" s="107">
        <f>SUM(B818:B819)</f>
        <v>30</v>
      </c>
      <c r="C817" s="107">
        <f>SUM(C818:C819)</f>
        <v>30</v>
      </c>
      <c r="D817" s="107">
        <f t="shared" si="14"/>
        <v>0</v>
      </c>
    </row>
    <row r="818" spans="1:4">
      <c r="A818" s="100" t="s">
        <v>825</v>
      </c>
      <c r="B818" s="48"/>
      <c r="C818" s="48"/>
      <c r="D818" s="48">
        <f t="shared" si="14"/>
        <v>0</v>
      </c>
    </row>
    <row r="819" spans="1:4">
      <c r="A819" s="100" t="s">
        <v>826</v>
      </c>
      <c r="B819" s="48">
        <v>30</v>
      </c>
      <c r="C819" s="48">
        <v>30</v>
      </c>
      <c r="D819" s="48">
        <f t="shared" si="14"/>
        <v>0</v>
      </c>
    </row>
    <row r="820" spans="1:4">
      <c r="A820" s="98" t="s">
        <v>827</v>
      </c>
      <c r="B820" s="34">
        <f>SUM(B821,B823,B825,B836,B843,B850)</f>
        <v>2935</v>
      </c>
      <c r="C820" s="34">
        <f t="shared" ref="C820:D820" si="16">SUM(C821,C823,C825,C836,C843,C850)</f>
        <v>8847</v>
      </c>
      <c r="D820" s="34">
        <f t="shared" si="16"/>
        <v>5912</v>
      </c>
    </row>
    <row r="821" spans="1:4" s="83" customFormat="1">
      <c r="A821" s="102" t="s">
        <v>1073</v>
      </c>
      <c r="B821" s="107">
        <f>B822</f>
        <v>0</v>
      </c>
      <c r="C821" s="107">
        <f t="shared" ref="C821" si="17">C822</f>
        <v>452</v>
      </c>
      <c r="D821" s="107">
        <f>C821-B821</f>
        <v>452</v>
      </c>
    </row>
    <row r="822" spans="1:4" s="83" customFormat="1">
      <c r="A822" s="103" t="s">
        <v>1074</v>
      </c>
      <c r="B822" s="108"/>
      <c r="C822" s="108">
        <v>452</v>
      </c>
      <c r="D822" s="108">
        <f t="shared" si="14"/>
        <v>452</v>
      </c>
    </row>
    <row r="823" spans="1:4">
      <c r="A823" s="99" t="s">
        <v>828</v>
      </c>
      <c r="B823" s="107">
        <f>B824</f>
        <v>22</v>
      </c>
      <c r="C823" s="107"/>
      <c r="D823" s="107">
        <f t="shared" si="14"/>
        <v>-22</v>
      </c>
    </row>
    <row r="824" spans="1:4">
      <c r="A824" s="100" t="s">
        <v>829</v>
      </c>
      <c r="B824" s="48">
        <v>22</v>
      </c>
      <c r="C824" s="48">
        <v>39</v>
      </c>
      <c r="D824" s="48">
        <f t="shared" si="14"/>
        <v>17</v>
      </c>
    </row>
    <row r="825" spans="1:4">
      <c r="A825" s="99" t="s">
        <v>830</v>
      </c>
      <c r="B825" s="107">
        <f>SUM(B826:B835)</f>
        <v>352</v>
      </c>
      <c r="C825" s="107">
        <f>SUM(C826:C835)</f>
        <v>319</v>
      </c>
      <c r="D825" s="107">
        <f t="shared" si="14"/>
        <v>-33</v>
      </c>
    </row>
    <row r="826" spans="1:4">
      <c r="A826" s="100" t="s">
        <v>190</v>
      </c>
      <c r="B826" s="48">
        <v>272</v>
      </c>
      <c r="C826" s="48">
        <v>239</v>
      </c>
      <c r="D826" s="48">
        <f t="shared" si="14"/>
        <v>-33</v>
      </c>
    </row>
    <row r="827" spans="1:4">
      <c r="A827" s="100" t="s">
        <v>191</v>
      </c>
      <c r="B827" s="48"/>
      <c r="C827" s="48"/>
      <c r="D827" s="48">
        <f t="shared" si="14"/>
        <v>0</v>
      </c>
    </row>
    <row r="828" spans="1:4">
      <c r="A828" s="100" t="s">
        <v>192</v>
      </c>
      <c r="B828" s="48"/>
      <c r="C828" s="48"/>
      <c r="D828" s="48">
        <f t="shared" si="14"/>
        <v>0</v>
      </c>
    </row>
    <row r="829" spans="1:4">
      <c r="A829" s="100" t="s">
        <v>831</v>
      </c>
      <c r="B829" s="48"/>
      <c r="C829" s="48"/>
      <c r="D829" s="48">
        <f t="shared" si="14"/>
        <v>0</v>
      </c>
    </row>
    <row r="830" spans="1:4">
      <c r="A830" s="100" t="s">
        <v>832</v>
      </c>
      <c r="B830" s="48"/>
      <c r="C830" s="48"/>
      <c r="D830" s="48">
        <f t="shared" si="14"/>
        <v>0</v>
      </c>
    </row>
    <row r="831" spans="1:4">
      <c r="A831" s="100" t="s">
        <v>833</v>
      </c>
      <c r="B831" s="48"/>
      <c r="C831" s="48"/>
      <c r="D831" s="48">
        <f t="shared" si="14"/>
        <v>0</v>
      </c>
    </row>
    <row r="832" spans="1:4">
      <c r="A832" s="111" t="s">
        <v>834</v>
      </c>
      <c r="B832" s="58"/>
      <c r="C832" s="58"/>
      <c r="D832" s="58">
        <f t="shared" si="14"/>
        <v>0</v>
      </c>
    </row>
    <row r="833" spans="1:4">
      <c r="A833" s="100" t="s">
        <v>835</v>
      </c>
      <c r="B833" s="48">
        <v>40</v>
      </c>
      <c r="C833" s="48">
        <v>40</v>
      </c>
      <c r="D833" s="48">
        <f t="shared" si="14"/>
        <v>0</v>
      </c>
    </row>
    <row r="834" spans="1:4">
      <c r="A834" s="100" t="s">
        <v>836</v>
      </c>
      <c r="B834" s="48"/>
      <c r="C834" s="48"/>
      <c r="D834" s="48">
        <f t="shared" si="14"/>
        <v>0</v>
      </c>
    </row>
    <row r="835" spans="1:4">
      <c r="A835" s="100" t="s">
        <v>837</v>
      </c>
      <c r="B835" s="48">
        <v>40</v>
      </c>
      <c r="C835" s="48">
        <v>40</v>
      </c>
      <c r="D835" s="48">
        <f t="shared" si="14"/>
        <v>0</v>
      </c>
    </row>
    <row r="836" spans="1:4">
      <c r="A836" s="101" t="s">
        <v>838</v>
      </c>
      <c r="B836" s="49">
        <f>SUM(B837:B842)</f>
        <v>0</v>
      </c>
      <c r="C836" s="49"/>
      <c r="D836" s="49">
        <f t="shared" si="14"/>
        <v>0</v>
      </c>
    </row>
    <row r="837" spans="1:4">
      <c r="A837" s="100" t="s">
        <v>190</v>
      </c>
      <c r="B837" s="48"/>
      <c r="C837" s="48">
        <v>40</v>
      </c>
      <c r="D837" s="48">
        <f t="shared" si="14"/>
        <v>40</v>
      </c>
    </row>
    <row r="838" spans="1:4">
      <c r="A838" s="100" t="s">
        <v>191</v>
      </c>
      <c r="B838" s="48"/>
      <c r="C838" s="48"/>
      <c r="D838" s="48">
        <f t="shared" si="14"/>
        <v>0</v>
      </c>
    </row>
    <row r="839" spans="1:4">
      <c r="A839" s="100" t="s">
        <v>192</v>
      </c>
      <c r="B839" s="48"/>
      <c r="C839" s="48"/>
      <c r="D839" s="48">
        <f t="shared" si="14"/>
        <v>0</v>
      </c>
    </row>
    <row r="840" spans="1:4">
      <c r="A840" s="100" t="s">
        <v>839</v>
      </c>
      <c r="B840" s="48"/>
      <c r="C840" s="48"/>
      <c r="D840" s="48">
        <f t="shared" si="14"/>
        <v>0</v>
      </c>
    </row>
    <row r="841" spans="1:4">
      <c r="A841" s="100" t="s">
        <v>840</v>
      </c>
      <c r="B841" s="48"/>
      <c r="C841" s="48"/>
      <c r="D841" s="48">
        <f t="shared" si="14"/>
        <v>0</v>
      </c>
    </row>
    <row r="842" spans="1:4">
      <c r="A842" s="100" t="s">
        <v>841</v>
      </c>
      <c r="B842" s="48"/>
      <c r="C842" s="48"/>
      <c r="D842" s="48">
        <f t="shared" si="14"/>
        <v>0</v>
      </c>
    </row>
    <row r="843" spans="1:4">
      <c r="A843" s="99" t="s">
        <v>842</v>
      </c>
      <c r="B843" s="107">
        <f>SUM(B844:B849)</f>
        <v>2200</v>
      </c>
      <c r="C843" s="107">
        <f>SUM(C844:C849)</f>
        <v>7530</v>
      </c>
      <c r="D843" s="107">
        <f t="shared" si="14"/>
        <v>5330</v>
      </c>
    </row>
    <row r="844" spans="1:4">
      <c r="A844" s="100" t="s">
        <v>190</v>
      </c>
      <c r="B844" s="48"/>
      <c r="C844" s="48"/>
      <c r="D844" s="48">
        <f t="shared" si="14"/>
        <v>0</v>
      </c>
    </row>
    <row r="845" spans="1:4">
      <c r="A845" s="100" t="s">
        <v>191</v>
      </c>
      <c r="B845" s="48"/>
      <c r="C845" s="48">
        <v>3865</v>
      </c>
      <c r="D845" s="48">
        <f t="shared" si="14"/>
        <v>3865</v>
      </c>
    </row>
    <row r="846" spans="1:4">
      <c r="A846" s="100" t="s">
        <v>192</v>
      </c>
      <c r="B846" s="48"/>
      <c r="C846" s="48"/>
      <c r="D846" s="48">
        <f t="shared" si="14"/>
        <v>0</v>
      </c>
    </row>
    <row r="847" spans="1:4">
      <c r="A847" s="100" t="s">
        <v>843</v>
      </c>
      <c r="B847" s="48"/>
      <c r="C847" s="48"/>
      <c r="D847" s="48">
        <f t="shared" ref="D847:D910" si="18">C847-B847</f>
        <v>0</v>
      </c>
    </row>
    <row r="848" spans="1:4">
      <c r="A848" s="100" t="s">
        <v>844</v>
      </c>
      <c r="B848" s="48">
        <v>200</v>
      </c>
      <c r="C848" s="48"/>
      <c r="D848" s="48">
        <f t="shared" si="18"/>
        <v>-200</v>
      </c>
    </row>
    <row r="849" spans="1:4">
      <c r="A849" s="100" t="s">
        <v>845</v>
      </c>
      <c r="B849" s="48">
        <v>2000</v>
      </c>
      <c r="C849" s="48">
        <v>3665</v>
      </c>
      <c r="D849" s="48">
        <f t="shared" si="18"/>
        <v>1665</v>
      </c>
    </row>
    <row r="850" spans="1:4">
      <c r="A850" s="99" t="s">
        <v>846</v>
      </c>
      <c r="B850" s="107">
        <f>SUM(B851:B855)</f>
        <v>361</v>
      </c>
      <c r="C850" s="107">
        <f>SUM(C851:C855)</f>
        <v>546</v>
      </c>
      <c r="D850" s="107">
        <f t="shared" si="18"/>
        <v>185</v>
      </c>
    </row>
    <row r="851" spans="1:4">
      <c r="A851" s="100" t="s">
        <v>847</v>
      </c>
      <c r="B851" s="48"/>
      <c r="C851" s="48"/>
      <c r="D851" s="48">
        <f t="shared" si="18"/>
        <v>0</v>
      </c>
    </row>
    <row r="852" spans="1:4">
      <c r="A852" s="100" t="s">
        <v>848</v>
      </c>
      <c r="B852" s="48"/>
      <c r="C852" s="48"/>
      <c r="D852" s="48">
        <f t="shared" si="18"/>
        <v>0</v>
      </c>
    </row>
    <row r="853" spans="1:4">
      <c r="A853" s="100" t="s">
        <v>849</v>
      </c>
      <c r="B853" s="48"/>
      <c r="C853" s="48"/>
      <c r="D853" s="48">
        <f t="shared" si="18"/>
        <v>0</v>
      </c>
    </row>
    <row r="854" spans="1:4">
      <c r="A854" s="100" t="s">
        <v>850</v>
      </c>
      <c r="B854" s="48"/>
      <c r="C854" s="48"/>
      <c r="D854" s="48">
        <f t="shared" si="18"/>
        <v>0</v>
      </c>
    </row>
    <row r="855" spans="1:4">
      <c r="A855" s="100" t="s">
        <v>851</v>
      </c>
      <c r="B855" s="48">
        <v>361</v>
      </c>
      <c r="C855" s="48">
        <v>546</v>
      </c>
      <c r="D855" s="48">
        <f t="shared" si="18"/>
        <v>185</v>
      </c>
    </row>
    <row r="856" spans="1:4">
      <c r="A856" s="98" t="s">
        <v>852</v>
      </c>
      <c r="B856" s="34">
        <f>SUM(B857,B867,B873)</f>
        <v>1347</v>
      </c>
      <c r="C856" s="34">
        <f>SUM(C857,C867,C873)</f>
        <v>1396</v>
      </c>
      <c r="D856" s="34">
        <f t="shared" si="18"/>
        <v>49</v>
      </c>
    </row>
    <row r="857" spans="1:4">
      <c r="A857" s="99" t="s">
        <v>853</v>
      </c>
      <c r="B857" s="107">
        <f>SUM(B858:B866)</f>
        <v>1173</v>
      </c>
      <c r="C857" s="107">
        <f>SUM(C858:C866)</f>
        <v>1222</v>
      </c>
      <c r="D857" s="107">
        <f t="shared" si="18"/>
        <v>49</v>
      </c>
    </row>
    <row r="858" spans="1:4">
      <c r="A858" s="100" t="s">
        <v>190</v>
      </c>
      <c r="B858" s="48">
        <v>147</v>
      </c>
      <c r="C858" s="48">
        <v>163</v>
      </c>
      <c r="D858" s="48">
        <f t="shared" si="18"/>
        <v>16</v>
      </c>
    </row>
    <row r="859" spans="1:4">
      <c r="A859" s="100" t="s">
        <v>191</v>
      </c>
      <c r="B859" s="48"/>
      <c r="C859" s="48"/>
      <c r="D859" s="48">
        <f t="shared" si="18"/>
        <v>0</v>
      </c>
    </row>
    <row r="860" spans="1:4">
      <c r="A860" s="100" t="s">
        <v>192</v>
      </c>
      <c r="B860" s="48"/>
      <c r="C860" s="48"/>
      <c r="D860" s="48">
        <f t="shared" si="18"/>
        <v>0</v>
      </c>
    </row>
    <row r="861" spans="1:4">
      <c r="A861" s="100" t="s">
        <v>854</v>
      </c>
      <c r="B861" s="48"/>
      <c r="C861" s="48"/>
      <c r="D861" s="48">
        <f t="shared" si="18"/>
        <v>0</v>
      </c>
    </row>
    <row r="862" spans="1:4">
      <c r="A862" s="100" t="s">
        <v>855</v>
      </c>
      <c r="B862" s="48"/>
      <c r="C862" s="48"/>
      <c r="D862" s="48">
        <f t="shared" si="18"/>
        <v>0</v>
      </c>
    </row>
    <row r="863" spans="1:4">
      <c r="A863" s="100" t="s">
        <v>856</v>
      </c>
      <c r="B863" s="48"/>
      <c r="C863" s="48"/>
      <c r="D863" s="48">
        <f t="shared" si="18"/>
        <v>0</v>
      </c>
    </row>
    <row r="864" spans="1:4">
      <c r="A864" s="100" t="s">
        <v>857</v>
      </c>
      <c r="B864" s="48"/>
      <c r="C864" s="48"/>
      <c r="D864" s="48">
        <f t="shared" si="18"/>
        <v>0</v>
      </c>
    </row>
    <row r="865" spans="1:4">
      <c r="A865" s="100" t="s">
        <v>199</v>
      </c>
      <c r="B865" s="48"/>
      <c r="C865" s="48"/>
      <c r="D865" s="48">
        <f t="shared" si="18"/>
        <v>0</v>
      </c>
    </row>
    <row r="866" spans="1:4">
      <c r="A866" s="100" t="s">
        <v>858</v>
      </c>
      <c r="B866" s="48">
        <v>1026</v>
      </c>
      <c r="C866" s="48">
        <v>1059</v>
      </c>
      <c r="D866" s="48">
        <f t="shared" si="18"/>
        <v>33</v>
      </c>
    </row>
    <row r="867" spans="1:4">
      <c r="A867" s="99" t="s">
        <v>859</v>
      </c>
      <c r="B867" s="107">
        <f>SUM(B868:B872)</f>
        <v>41</v>
      </c>
      <c r="C867" s="107">
        <f>SUM(C868:C872)</f>
        <v>41</v>
      </c>
      <c r="D867" s="107">
        <f t="shared" si="18"/>
        <v>0</v>
      </c>
    </row>
    <row r="868" spans="1:4">
      <c r="A868" s="100" t="s">
        <v>190</v>
      </c>
      <c r="B868" s="48"/>
      <c r="C868" s="48"/>
      <c r="D868" s="48">
        <f t="shared" si="18"/>
        <v>0</v>
      </c>
    </row>
    <row r="869" spans="1:4">
      <c r="A869" s="100" t="s">
        <v>191</v>
      </c>
      <c r="B869" s="48"/>
      <c r="C869" s="48"/>
      <c r="D869" s="48">
        <f t="shared" si="18"/>
        <v>0</v>
      </c>
    </row>
    <row r="870" spans="1:4">
      <c r="A870" s="100" t="s">
        <v>192</v>
      </c>
      <c r="B870" s="48"/>
      <c r="C870" s="48"/>
      <c r="D870" s="48">
        <f t="shared" si="18"/>
        <v>0</v>
      </c>
    </row>
    <row r="871" spans="1:4">
      <c r="A871" s="100" t="s">
        <v>860</v>
      </c>
      <c r="B871" s="48"/>
      <c r="C871" s="48"/>
      <c r="D871" s="48">
        <f t="shared" si="18"/>
        <v>0</v>
      </c>
    </row>
    <row r="872" spans="1:4">
      <c r="A872" s="100" t="s">
        <v>861</v>
      </c>
      <c r="B872" s="48">
        <v>41</v>
      </c>
      <c r="C872" s="48">
        <v>41</v>
      </c>
      <c r="D872" s="48">
        <f t="shared" si="18"/>
        <v>0</v>
      </c>
    </row>
    <row r="873" spans="1:4">
      <c r="A873" s="99" t="s">
        <v>862</v>
      </c>
      <c r="B873" s="107">
        <f>SUM(B874:B875)</f>
        <v>133</v>
      </c>
      <c r="C873" s="107">
        <f>SUM(C874:C875)</f>
        <v>133</v>
      </c>
      <c r="D873" s="107">
        <f t="shared" si="18"/>
        <v>0</v>
      </c>
    </row>
    <row r="874" spans="1:4">
      <c r="A874" s="100" t="s">
        <v>863</v>
      </c>
      <c r="B874" s="48"/>
      <c r="C874" s="48"/>
      <c r="D874" s="48">
        <f t="shared" si="18"/>
        <v>0</v>
      </c>
    </row>
    <row r="875" spans="1:4">
      <c r="A875" s="100" t="s">
        <v>864</v>
      </c>
      <c r="B875" s="48">
        <v>133</v>
      </c>
      <c r="C875" s="48">
        <v>133</v>
      </c>
      <c r="D875" s="48">
        <f t="shared" si="18"/>
        <v>0</v>
      </c>
    </row>
    <row r="876" spans="1:4">
      <c r="A876" s="98" t="s">
        <v>865</v>
      </c>
      <c r="B876" s="34">
        <f>SUM(B877,B884)</f>
        <v>82</v>
      </c>
      <c r="C876" s="34">
        <f>SUM(C877,C884)</f>
        <v>102</v>
      </c>
      <c r="D876" s="34">
        <f t="shared" si="18"/>
        <v>20</v>
      </c>
    </row>
    <row r="877" spans="1:4">
      <c r="A877" s="99" t="s">
        <v>866</v>
      </c>
      <c r="B877" s="107">
        <f>SUM(B878:B883)</f>
        <v>82</v>
      </c>
      <c r="C877" s="107">
        <f>SUM(C878:C883)</f>
        <v>102</v>
      </c>
      <c r="D877" s="107">
        <f t="shared" si="18"/>
        <v>20</v>
      </c>
    </row>
    <row r="878" spans="1:4">
      <c r="A878" s="111" t="s">
        <v>190</v>
      </c>
      <c r="B878" s="58">
        <v>57</v>
      </c>
      <c r="C878" s="58">
        <v>52</v>
      </c>
      <c r="D878" s="58">
        <f t="shared" si="18"/>
        <v>-5</v>
      </c>
    </row>
    <row r="879" spans="1:4">
      <c r="A879" s="100" t="s">
        <v>191</v>
      </c>
      <c r="B879" s="48"/>
      <c r="C879" s="48">
        <v>25</v>
      </c>
      <c r="D879" s="48">
        <f t="shared" si="18"/>
        <v>25</v>
      </c>
    </row>
    <row r="880" spans="1:4">
      <c r="A880" s="100" t="s">
        <v>192</v>
      </c>
      <c r="B880" s="48"/>
      <c r="C880" s="48"/>
      <c r="D880" s="48">
        <f t="shared" si="18"/>
        <v>0</v>
      </c>
    </row>
    <row r="881" spans="1:4">
      <c r="A881" s="100" t="s">
        <v>867</v>
      </c>
      <c r="B881" s="48"/>
      <c r="C881" s="48"/>
      <c r="D881" s="48">
        <f t="shared" si="18"/>
        <v>0</v>
      </c>
    </row>
    <row r="882" spans="1:4">
      <c r="A882" s="100" t="s">
        <v>199</v>
      </c>
      <c r="B882" s="48"/>
      <c r="C882" s="48"/>
      <c r="D882" s="48">
        <f t="shared" si="18"/>
        <v>0</v>
      </c>
    </row>
    <row r="883" spans="1:4">
      <c r="A883" s="100" t="s">
        <v>868</v>
      </c>
      <c r="B883" s="48">
        <v>25</v>
      </c>
      <c r="C883" s="48">
        <v>25</v>
      </c>
      <c r="D883" s="48">
        <f t="shared" si="18"/>
        <v>0</v>
      </c>
    </row>
    <row r="884" spans="1:4">
      <c r="A884" s="101" t="s">
        <v>869</v>
      </c>
      <c r="B884" s="49">
        <f>SUM(B885)</f>
        <v>0</v>
      </c>
      <c r="C884" s="49">
        <f>SUM(C885)</f>
        <v>0</v>
      </c>
      <c r="D884" s="49">
        <f t="shared" si="18"/>
        <v>0</v>
      </c>
    </row>
    <row r="885" spans="1:4">
      <c r="A885" s="100" t="s">
        <v>870</v>
      </c>
      <c r="B885" s="48"/>
      <c r="C885" s="48"/>
      <c r="D885" s="48">
        <f t="shared" si="18"/>
        <v>0</v>
      </c>
    </row>
    <row r="886" spans="1:4">
      <c r="A886" s="98" t="s">
        <v>871</v>
      </c>
      <c r="B886" s="34">
        <f>SUM(B887,B906)</f>
        <v>5063</v>
      </c>
      <c r="C886" s="34">
        <f>SUM(C887,C906)</f>
        <v>5855</v>
      </c>
      <c r="D886" s="34">
        <f t="shared" si="18"/>
        <v>792</v>
      </c>
    </row>
    <row r="887" spans="1:4">
      <c r="A887" s="99" t="s">
        <v>872</v>
      </c>
      <c r="B887" s="107">
        <f>SUM(B888:B905)</f>
        <v>5063</v>
      </c>
      <c r="C887" s="107">
        <f>SUM(C888:C905)</f>
        <v>5855</v>
      </c>
      <c r="D887" s="107">
        <f t="shared" si="18"/>
        <v>792</v>
      </c>
    </row>
    <row r="888" spans="1:4">
      <c r="A888" s="100" t="s">
        <v>190</v>
      </c>
      <c r="B888" s="48">
        <v>1331</v>
      </c>
      <c r="C888" s="48">
        <v>1323</v>
      </c>
      <c r="D888" s="48">
        <f t="shared" si="18"/>
        <v>-8</v>
      </c>
    </row>
    <row r="889" spans="1:4">
      <c r="A889" s="100" t="s">
        <v>191</v>
      </c>
      <c r="B889" s="48"/>
      <c r="C889" s="48"/>
      <c r="D889" s="48">
        <f t="shared" si="18"/>
        <v>0</v>
      </c>
    </row>
    <row r="890" spans="1:4">
      <c r="A890" s="100" t="s">
        <v>192</v>
      </c>
      <c r="B890" s="48"/>
      <c r="C890" s="48"/>
      <c r="D890" s="48">
        <f t="shared" si="18"/>
        <v>0</v>
      </c>
    </row>
    <row r="891" spans="1:4">
      <c r="A891" s="100" t="s">
        <v>873</v>
      </c>
      <c r="B891" s="48"/>
      <c r="C891" s="48"/>
      <c r="D891" s="48">
        <f t="shared" si="18"/>
        <v>0</v>
      </c>
    </row>
    <row r="892" spans="1:4">
      <c r="A892" s="100" t="s">
        <v>874</v>
      </c>
      <c r="B892" s="48"/>
      <c r="C892" s="48"/>
      <c r="D892" s="48">
        <f t="shared" si="18"/>
        <v>0</v>
      </c>
    </row>
    <row r="893" spans="1:4">
      <c r="A893" s="100" t="s">
        <v>875</v>
      </c>
      <c r="B893" s="48">
        <v>2800</v>
      </c>
      <c r="C893" s="48">
        <v>2800</v>
      </c>
      <c r="D893" s="48">
        <f t="shared" si="18"/>
        <v>0</v>
      </c>
    </row>
    <row r="894" spans="1:4">
      <c r="A894" s="100" t="s">
        <v>876</v>
      </c>
      <c r="B894" s="48"/>
      <c r="C894" s="48"/>
      <c r="D894" s="48">
        <f t="shared" si="18"/>
        <v>0</v>
      </c>
    </row>
    <row r="895" spans="1:4">
      <c r="A895" s="100" t="s">
        <v>877</v>
      </c>
      <c r="B895" s="48"/>
      <c r="C895" s="48"/>
      <c r="D895" s="48">
        <f t="shared" si="18"/>
        <v>0</v>
      </c>
    </row>
    <row r="896" spans="1:4">
      <c r="A896" s="100" t="s">
        <v>878</v>
      </c>
      <c r="B896" s="48">
        <v>100</v>
      </c>
      <c r="C896" s="48">
        <v>100</v>
      </c>
      <c r="D896" s="48">
        <f t="shared" si="18"/>
        <v>0</v>
      </c>
    </row>
    <row r="897" spans="1:4">
      <c r="A897" s="100" t="s">
        <v>879</v>
      </c>
      <c r="B897" s="48"/>
      <c r="C897" s="48"/>
      <c r="D897" s="48">
        <f t="shared" si="18"/>
        <v>0</v>
      </c>
    </row>
    <row r="898" spans="1:4">
      <c r="A898" s="100" t="s">
        <v>880</v>
      </c>
      <c r="B898" s="48"/>
      <c r="C898" s="48"/>
      <c r="D898" s="48">
        <f t="shared" si="18"/>
        <v>0</v>
      </c>
    </row>
    <row r="899" spans="1:4">
      <c r="A899" s="100" t="s">
        <v>881</v>
      </c>
      <c r="B899" s="48"/>
      <c r="C899" s="48"/>
      <c r="D899" s="48">
        <f t="shared" si="18"/>
        <v>0</v>
      </c>
    </row>
    <row r="900" spans="1:4">
      <c r="A900" s="100" t="s">
        <v>882</v>
      </c>
      <c r="B900" s="48"/>
      <c r="C900" s="48"/>
      <c r="D900" s="48">
        <f t="shared" si="18"/>
        <v>0</v>
      </c>
    </row>
    <row r="901" spans="1:4">
      <c r="A901" s="100" t="s">
        <v>883</v>
      </c>
      <c r="B901" s="48"/>
      <c r="C901" s="48"/>
      <c r="D901" s="48">
        <f t="shared" si="18"/>
        <v>0</v>
      </c>
    </row>
    <row r="902" spans="1:4">
      <c r="A902" s="100" t="s">
        <v>884</v>
      </c>
      <c r="B902" s="48"/>
      <c r="C902" s="48"/>
      <c r="D902" s="48">
        <f t="shared" si="18"/>
        <v>0</v>
      </c>
    </row>
    <row r="903" spans="1:4">
      <c r="A903" s="100" t="s">
        <v>995</v>
      </c>
      <c r="B903" s="48"/>
      <c r="C903" s="48"/>
      <c r="D903" s="48">
        <f t="shared" si="18"/>
        <v>0</v>
      </c>
    </row>
    <row r="904" spans="1:4">
      <c r="A904" s="100" t="s">
        <v>199</v>
      </c>
      <c r="B904" s="48"/>
      <c r="C904" s="48"/>
      <c r="D904" s="48">
        <f t="shared" si="18"/>
        <v>0</v>
      </c>
    </row>
    <row r="905" spans="1:4">
      <c r="A905" s="100" t="s">
        <v>885</v>
      </c>
      <c r="B905" s="48">
        <v>832</v>
      </c>
      <c r="C905" s="48">
        <v>1632</v>
      </c>
      <c r="D905" s="48">
        <f t="shared" si="18"/>
        <v>800</v>
      </c>
    </row>
    <row r="906" spans="1:4">
      <c r="A906" s="101" t="s">
        <v>886</v>
      </c>
      <c r="B906" s="49">
        <f>B907</f>
        <v>0</v>
      </c>
      <c r="C906" s="49"/>
      <c r="D906" s="49">
        <f t="shared" si="18"/>
        <v>0</v>
      </c>
    </row>
    <row r="907" spans="1:4">
      <c r="A907" s="100" t="s">
        <v>887</v>
      </c>
      <c r="B907" s="48"/>
      <c r="C907" s="48"/>
      <c r="D907" s="48">
        <f t="shared" si="18"/>
        <v>0</v>
      </c>
    </row>
    <row r="908" spans="1:4">
      <c r="A908" s="98" t="s">
        <v>888</v>
      </c>
      <c r="B908" s="34">
        <f>SUM(B909,B918,B922)</f>
        <v>4126</v>
      </c>
      <c r="C908" s="34">
        <f>SUM(C909,C918,C922)</f>
        <v>4381</v>
      </c>
      <c r="D908" s="34">
        <f t="shared" si="18"/>
        <v>255</v>
      </c>
    </row>
    <row r="909" spans="1:4">
      <c r="A909" s="99" t="s">
        <v>889</v>
      </c>
      <c r="B909" s="107">
        <f>SUM(B910:B917)</f>
        <v>566</v>
      </c>
      <c r="C909" s="107">
        <f>SUM(C910:C917)</f>
        <v>787</v>
      </c>
      <c r="D909" s="107">
        <f t="shared" si="18"/>
        <v>221</v>
      </c>
    </row>
    <row r="910" spans="1:4">
      <c r="A910" s="100" t="s">
        <v>890</v>
      </c>
      <c r="B910" s="48"/>
      <c r="C910" s="48">
        <v>221</v>
      </c>
      <c r="D910" s="48">
        <f t="shared" si="18"/>
        <v>221</v>
      </c>
    </row>
    <row r="911" spans="1:4">
      <c r="A911" s="100" t="s">
        <v>891</v>
      </c>
      <c r="B911" s="48"/>
      <c r="C911" s="48"/>
      <c r="D911" s="48">
        <f t="shared" ref="D911:D974" si="19">C911-B911</f>
        <v>0</v>
      </c>
    </row>
    <row r="912" spans="1:4">
      <c r="A912" s="100" t="s">
        <v>892</v>
      </c>
      <c r="B912" s="48">
        <v>566</v>
      </c>
      <c r="C912" s="48">
        <v>566</v>
      </c>
      <c r="D912" s="48">
        <f t="shared" si="19"/>
        <v>0</v>
      </c>
    </row>
    <row r="913" spans="1:4">
      <c r="A913" s="100" t="s">
        <v>893</v>
      </c>
      <c r="B913" s="48"/>
      <c r="C913" s="48"/>
      <c r="D913" s="48">
        <f t="shared" si="19"/>
        <v>0</v>
      </c>
    </row>
    <row r="914" spans="1:4">
      <c r="A914" s="100" t="s">
        <v>894</v>
      </c>
      <c r="B914" s="48"/>
      <c r="C914" s="48"/>
      <c r="D914" s="48">
        <f t="shared" si="19"/>
        <v>0</v>
      </c>
    </row>
    <row r="915" spans="1:4">
      <c r="A915" s="100" t="s">
        <v>895</v>
      </c>
      <c r="B915" s="48"/>
      <c r="C915" s="48"/>
      <c r="D915" s="48">
        <f t="shared" si="19"/>
        <v>0</v>
      </c>
    </row>
    <row r="916" spans="1:4">
      <c r="A916" s="100" t="s">
        <v>896</v>
      </c>
      <c r="B916" s="48"/>
      <c r="C916" s="48"/>
      <c r="D916" s="48">
        <f t="shared" si="19"/>
        <v>0</v>
      </c>
    </row>
    <row r="917" spans="1:4">
      <c r="A917" s="100" t="s">
        <v>897</v>
      </c>
      <c r="B917" s="48"/>
      <c r="C917" s="48"/>
      <c r="D917" s="48">
        <f t="shared" si="19"/>
        <v>0</v>
      </c>
    </row>
    <row r="918" spans="1:4">
      <c r="A918" s="99" t="s">
        <v>898</v>
      </c>
      <c r="B918" s="107">
        <f>SUM(B919:B921)</f>
        <v>3560</v>
      </c>
      <c r="C918" s="107">
        <f>SUM(C919:C921)</f>
        <v>3594</v>
      </c>
      <c r="D918" s="107">
        <f t="shared" si="19"/>
        <v>34</v>
      </c>
    </row>
    <row r="919" spans="1:4">
      <c r="A919" s="100" t="s">
        <v>899</v>
      </c>
      <c r="B919" s="48">
        <v>3560</v>
      </c>
      <c r="C919" s="48">
        <v>3594</v>
      </c>
      <c r="D919" s="48">
        <f t="shared" si="19"/>
        <v>34</v>
      </c>
    </row>
    <row r="920" spans="1:4">
      <c r="A920" s="100" t="s">
        <v>900</v>
      </c>
      <c r="B920" s="48"/>
      <c r="C920" s="48"/>
      <c r="D920" s="48">
        <f t="shared" si="19"/>
        <v>0</v>
      </c>
    </row>
    <row r="921" spans="1:4">
      <c r="A921" s="100" t="s">
        <v>901</v>
      </c>
      <c r="B921" s="48"/>
      <c r="C921" s="48"/>
      <c r="D921" s="48">
        <f t="shared" si="19"/>
        <v>0</v>
      </c>
    </row>
    <row r="922" spans="1:4">
      <c r="A922" s="101" t="s">
        <v>902</v>
      </c>
      <c r="B922" s="49">
        <f>SUM(B923:B925)</f>
        <v>0</v>
      </c>
      <c r="C922" s="49">
        <f>SUM(C923:C925)</f>
        <v>0</v>
      </c>
      <c r="D922" s="49">
        <f t="shared" si="19"/>
        <v>0</v>
      </c>
    </row>
    <row r="923" spans="1:4">
      <c r="A923" s="100" t="s">
        <v>903</v>
      </c>
      <c r="B923" s="48"/>
      <c r="C923" s="48"/>
      <c r="D923" s="48">
        <f t="shared" si="19"/>
        <v>0</v>
      </c>
    </row>
    <row r="924" spans="1:4">
      <c r="A924" s="111" t="s">
        <v>904</v>
      </c>
      <c r="B924" s="58"/>
      <c r="C924" s="58"/>
      <c r="D924" s="58">
        <f t="shared" si="19"/>
        <v>0</v>
      </c>
    </row>
    <row r="925" spans="1:4">
      <c r="A925" s="100" t="s">
        <v>905</v>
      </c>
      <c r="B925" s="48"/>
      <c r="C925" s="48"/>
      <c r="D925" s="48">
        <f t="shared" si="19"/>
        <v>0</v>
      </c>
    </row>
    <row r="926" spans="1:4">
      <c r="A926" s="98" t="s">
        <v>906</v>
      </c>
      <c r="B926" s="34">
        <f>SUM(B927,B942,B948)</f>
        <v>2042</v>
      </c>
      <c r="C926" s="34">
        <f>SUM(C927,C942,C948)</f>
        <v>2042</v>
      </c>
      <c r="D926" s="34">
        <f t="shared" si="19"/>
        <v>0</v>
      </c>
    </row>
    <row r="927" spans="1:4">
      <c r="A927" s="99" t="s">
        <v>907</v>
      </c>
      <c r="B927" s="107">
        <f>SUM(B928:B941)</f>
        <v>1737</v>
      </c>
      <c r="C927" s="107">
        <f>SUM(C928:C941)</f>
        <v>1737</v>
      </c>
      <c r="D927" s="107">
        <f t="shared" si="19"/>
        <v>0</v>
      </c>
    </row>
    <row r="928" spans="1:4">
      <c r="A928" s="100" t="s">
        <v>190</v>
      </c>
      <c r="B928" s="48"/>
      <c r="C928" s="48"/>
      <c r="D928" s="48">
        <f t="shared" si="19"/>
        <v>0</v>
      </c>
    </row>
    <row r="929" spans="1:4">
      <c r="A929" s="100" t="s">
        <v>191</v>
      </c>
      <c r="B929" s="48"/>
      <c r="C929" s="48"/>
      <c r="D929" s="48">
        <f t="shared" si="19"/>
        <v>0</v>
      </c>
    </row>
    <row r="930" spans="1:4">
      <c r="A930" s="100" t="s">
        <v>192</v>
      </c>
      <c r="B930" s="48"/>
      <c r="C930" s="48"/>
      <c r="D930" s="48">
        <f t="shared" si="19"/>
        <v>0</v>
      </c>
    </row>
    <row r="931" spans="1:4">
      <c r="A931" s="100" t="s">
        <v>908</v>
      </c>
      <c r="B931" s="48"/>
      <c r="C931" s="48"/>
      <c r="D931" s="48">
        <f t="shared" si="19"/>
        <v>0</v>
      </c>
    </row>
    <row r="932" spans="1:4">
      <c r="A932" s="100" t="s">
        <v>909</v>
      </c>
      <c r="B932" s="48"/>
      <c r="C932" s="48"/>
      <c r="D932" s="48">
        <f t="shared" si="19"/>
        <v>0</v>
      </c>
    </row>
    <row r="933" spans="1:4">
      <c r="A933" s="100" t="s">
        <v>910</v>
      </c>
      <c r="B933" s="48"/>
      <c r="C933" s="48"/>
      <c r="D933" s="48">
        <f t="shared" si="19"/>
        <v>0</v>
      </c>
    </row>
    <row r="934" spans="1:4">
      <c r="A934" s="100" t="s">
        <v>911</v>
      </c>
      <c r="B934" s="48"/>
      <c r="C934" s="48"/>
      <c r="D934" s="48">
        <f t="shared" si="19"/>
        <v>0</v>
      </c>
    </row>
    <row r="935" spans="1:4">
      <c r="A935" s="100" t="s">
        <v>912</v>
      </c>
      <c r="B935" s="48"/>
      <c r="C935" s="48"/>
      <c r="D935" s="48">
        <f t="shared" si="19"/>
        <v>0</v>
      </c>
    </row>
    <row r="936" spans="1:4">
      <c r="A936" s="100" t="s">
        <v>913</v>
      </c>
      <c r="B936" s="48"/>
      <c r="C936" s="48"/>
      <c r="D936" s="48">
        <f t="shared" si="19"/>
        <v>0</v>
      </c>
    </row>
    <row r="937" spans="1:4">
      <c r="A937" s="100" t="s">
        <v>914</v>
      </c>
      <c r="B937" s="48"/>
      <c r="C937" s="48"/>
      <c r="D937" s="48">
        <f t="shared" si="19"/>
        <v>0</v>
      </c>
    </row>
    <row r="938" spans="1:4">
      <c r="A938" s="100" t="s">
        <v>915</v>
      </c>
      <c r="B938" s="48"/>
      <c r="C938" s="48"/>
      <c r="D938" s="48">
        <f t="shared" si="19"/>
        <v>0</v>
      </c>
    </row>
    <row r="939" spans="1:4">
      <c r="A939" s="100" t="s">
        <v>916</v>
      </c>
      <c r="B939" s="48"/>
      <c r="C939" s="48"/>
      <c r="D939" s="48">
        <f t="shared" si="19"/>
        <v>0</v>
      </c>
    </row>
    <row r="940" spans="1:4">
      <c r="A940" s="100" t="s">
        <v>199</v>
      </c>
      <c r="B940" s="48"/>
      <c r="C940" s="48"/>
      <c r="D940" s="48">
        <f t="shared" si="19"/>
        <v>0</v>
      </c>
    </row>
    <row r="941" spans="1:4">
      <c r="A941" s="100" t="s">
        <v>917</v>
      </c>
      <c r="B941" s="48">
        <v>1737</v>
      </c>
      <c r="C941" s="48">
        <v>1737</v>
      </c>
      <c r="D941" s="48">
        <f t="shared" si="19"/>
        <v>0</v>
      </c>
    </row>
    <row r="942" spans="1:4">
      <c r="A942" s="99" t="s">
        <v>918</v>
      </c>
      <c r="B942" s="107">
        <f>SUM(B943:B947)</f>
        <v>305</v>
      </c>
      <c r="C942" s="107">
        <f>SUM(C943:C947)</f>
        <v>305</v>
      </c>
      <c r="D942" s="107">
        <f t="shared" si="19"/>
        <v>0</v>
      </c>
    </row>
    <row r="943" spans="1:4">
      <c r="A943" s="100" t="s">
        <v>919</v>
      </c>
      <c r="B943" s="48">
        <v>2</v>
      </c>
      <c r="C943" s="48">
        <v>2</v>
      </c>
      <c r="D943" s="48">
        <f t="shared" si="19"/>
        <v>0</v>
      </c>
    </row>
    <row r="944" spans="1:4">
      <c r="A944" s="100" t="s">
        <v>920</v>
      </c>
      <c r="B944" s="48"/>
      <c r="C944" s="48"/>
      <c r="D944" s="48">
        <f t="shared" si="19"/>
        <v>0</v>
      </c>
    </row>
    <row r="945" spans="1:4">
      <c r="A945" s="100" t="s">
        <v>996</v>
      </c>
      <c r="B945" s="48"/>
      <c r="C945" s="48"/>
      <c r="D945" s="48">
        <f t="shared" si="19"/>
        <v>0</v>
      </c>
    </row>
    <row r="946" spans="1:4">
      <c r="A946" s="100" t="s">
        <v>921</v>
      </c>
      <c r="B946" s="48"/>
      <c r="C946" s="48"/>
      <c r="D946" s="48">
        <f t="shared" si="19"/>
        <v>0</v>
      </c>
    </row>
    <row r="947" spans="1:4">
      <c r="A947" s="100" t="s">
        <v>922</v>
      </c>
      <c r="B947" s="48">
        <v>303</v>
      </c>
      <c r="C947" s="48">
        <v>303</v>
      </c>
      <c r="D947" s="48">
        <f t="shared" si="19"/>
        <v>0</v>
      </c>
    </row>
    <row r="948" spans="1:4">
      <c r="A948" s="101" t="s">
        <v>923</v>
      </c>
      <c r="B948" s="49">
        <f>SUM(B949:B959)</f>
        <v>0</v>
      </c>
      <c r="C948" s="49">
        <f>SUM(C949:C959)</f>
        <v>0</v>
      </c>
      <c r="D948" s="49">
        <f t="shared" si="19"/>
        <v>0</v>
      </c>
    </row>
    <row r="949" spans="1:4">
      <c r="A949" s="100" t="s">
        <v>924</v>
      </c>
      <c r="B949" s="48"/>
      <c r="C949" s="48"/>
      <c r="D949" s="48">
        <f t="shared" si="19"/>
        <v>0</v>
      </c>
    </row>
    <row r="950" spans="1:4">
      <c r="A950" s="100" t="s">
        <v>925</v>
      </c>
      <c r="B950" s="48"/>
      <c r="C950" s="48"/>
      <c r="D950" s="48">
        <f t="shared" si="19"/>
        <v>0</v>
      </c>
    </row>
    <row r="951" spans="1:4">
      <c r="A951" s="100" t="s">
        <v>926</v>
      </c>
      <c r="B951" s="48"/>
      <c r="C951" s="48"/>
      <c r="D951" s="48">
        <f t="shared" si="19"/>
        <v>0</v>
      </c>
    </row>
    <row r="952" spans="1:4">
      <c r="A952" s="100" t="s">
        <v>927</v>
      </c>
      <c r="B952" s="48"/>
      <c r="C952" s="48"/>
      <c r="D952" s="48">
        <f t="shared" si="19"/>
        <v>0</v>
      </c>
    </row>
    <row r="953" spans="1:4">
      <c r="A953" s="100" t="s">
        <v>928</v>
      </c>
      <c r="B953" s="48"/>
      <c r="C953" s="48"/>
      <c r="D953" s="48">
        <f t="shared" si="19"/>
        <v>0</v>
      </c>
    </row>
    <row r="954" spans="1:4">
      <c r="A954" s="100" t="s">
        <v>929</v>
      </c>
      <c r="B954" s="48"/>
      <c r="C954" s="48"/>
      <c r="D954" s="48">
        <f t="shared" si="19"/>
        <v>0</v>
      </c>
    </row>
    <row r="955" spans="1:4">
      <c r="A955" s="100" t="s">
        <v>930</v>
      </c>
      <c r="B955" s="48"/>
      <c r="C955" s="48"/>
      <c r="D955" s="48">
        <f t="shared" si="19"/>
        <v>0</v>
      </c>
    </row>
    <row r="956" spans="1:4">
      <c r="A956" s="100" t="s">
        <v>931</v>
      </c>
      <c r="B956" s="48"/>
      <c r="C956" s="48"/>
      <c r="D956" s="48">
        <f t="shared" si="19"/>
        <v>0</v>
      </c>
    </row>
    <row r="957" spans="1:4">
      <c r="A957" s="100" t="s">
        <v>932</v>
      </c>
      <c r="B957" s="48"/>
      <c r="C957" s="48"/>
      <c r="D957" s="48">
        <f t="shared" si="19"/>
        <v>0</v>
      </c>
    </row>
    <row r="958" spans="1:4">
      <c r="A958" s="100" t="s">
        <v>933</v>
      </c>
      <c r="B958" s="48"/>
      <c r="C958" s="48"/>
      <c r="D958" s="48">
        <f t="shared" si="19"/>
        <v>0</v>
      </c>
    </row>
    <row r="959" spans="1:4">
      <c r="A959" s="100" t="s">
        <v>934</v>
      </c>
      <c r="B959" s="48"/>
      <c r="C959" s="48"/>
      <c r="D959" s="48">
        <f t="shared" si="19"/>
        <v>0</v>
      </c>
    </row>
    <row r="960" spans="1:4">
      <c r="A960" s="98" t="s">
        <v>935</v>
      </c>
      <c r="B960" s="34">
        <f>SUM(B961,B973,B979,B985,B993,B1006,B1010,B1016)</f>
        <v>1589</v>
      </c>
      <c r="C960" s="34">
        <f>SUM(C961,C973,C979,C985,C993,C1006,C1010,C1016)</f>
        <v>1882</v>
      </c>
      <c r="D960" s="34">
        <f t="shared" si="19"/>
        <v>293</v>
      </c>
    </row>
    <row r="961" spans="1:4">
      <c r="A961" s="99" t="s">
        <v>936</v>
      </c>
      <c r="B961" s="107">
        <f>SUM(B962:B972)</f>
        <v>635</v>
      </c>
      <c r="C961" s="107">
        <f>SUM(C962:C972)</f>
        <v>909</v>
      </c>
      <c r="D961" s="107">
        <f t="shared" si="19"/>
        <v>274</v>
      </c>
    </row>
    <row r="962" spans="1:4">
      <c r="A962" s="100" t="s">
        <v>190</v>
      </c>
      <c r="B962" s="48">
        <v>322</v>
      </c>
      <c r="C962" s="48">
        <v>331</v>
      </c>
      <c r="D962" s="48">
        <f t="shared" si="19"/>
        <v>9</v>
      </c>
    </row>
    <row r="963" spans="1:4">
      <c r="A963" s="100" t="s">
        <v>191</v>
      </c>
      <c r="B963" s="48"/>
      <c r="C963" s="48"/>
      <c r="D963" s="48">
        <f t="shared" si="19"/>
        <v>0</v>
      </c>
    </row>
    <row r="964" spans="1:4">
      <c r="A964" s="100" t="s">
        <v>192</v>
      </c>
      <c r="B964" s="48"/>
      <c r="C964" s="48"/>
      <c r="D964" s="48">
        <f t="shared" si="19"/>
        <v>0</v>
      </c>
    </row>
    <row r="965" spans="1:4">
      <c r="A965" s="100" t="s">
        <v>937</v>
      </c>
      <c r="B965" s="48"/>
      <c r="C965" s="48"/>
      <c r="D965" s="48">
        <f t="shared" si="19"/>
        <v>0</v>
      </c>
    </row>
    <row r="966" spans="1:4">
      <c r="A966" s="100" t="s">
        <v>938</v>
      </c>
      <c r="B966" s="48"/>
      <c r="C966" s="48"/>
      <c r="D966" s="48">
        <f t="shared" si="19"/>
        <v>0</v>
      </c>
    </row>
    <row r="967" spans="1:4">
      <c r="A967" s="100" t="s">
        <v>939</v>
      </c>
      <c r="B967" s="48">
        <v>21</v>
      </c>
      <c r="C967" s="48">
        <v>21</v>
      </c>
      <c r="D967" s="48">
        <f t="shared" si="19"/>
        <v>0</v>
      </c>
    </row>
    <row r="968" spans="1:4">
      <c r="A968" s="100" t="s">
        <v>940</v>
      </c>
      <c r="B968" s="48"/>
      <c r="C968" s="48"/>
      <c r="D968" s="48">
        <f t="shared" si="19"/>
        <v>0</v>
      </c>
    </row>
    <row r="969" spans="1:4">
      <c r="A969" s="100" t="s">
        <v>941</v>
      </c>
      <c r="B969" s="48">
        <v>5</v>
      </c>
      <c r="C969" s="48">
        <v>5</v>
      </c>
      <c r="D969" s="48">
        <f t="shared" si="19"/>
        <v>0</v>
      </c>
    </row>
    <row r="970" spans="1:4">
      <c r="A970" s="111" t="s">
        <v>942</v>
      </c>
      <c r="B970" s="58">
        <v>10</v>
      </c>
      <c r="C970" s="58">
        <v>10</v>
      </c>
      <c r="D970" s="58">
        <f t="shared" si="19"/>
        <v>0</v>
      </c>
    </row>
    <row r="971" spans="1:4">
      <c r="A971" s="100" t="s">
        <v>199</v>
      </c>
      <c r="B971" s="48"/>
      <c r="C971" s="48"/>
      <c r="D971" s="48">
        <f t="shared" si="19"/>
        <v>0</v>
      </c>
    </row>
    <row r="972" spans="1:4">
      <c r="A972" s="100" t="s">
        <v>943</v>
      </c>
      <c r="B972" s="48">
        <v>277</v>
      </c>
      <c r="C972" s="48">
        <v>542</v>
      </c>
      <c r="D972" s="48">
        <f t="shared" si="19"/>
        <v>265</v>
      </c>
    </row>
    <row r="973" spans="1:4">
      <c r="A973" s="99" t="s">
        <v>944</v>
      </c>
      <c r="B973" s="107">
        <f>SUM(B974:B978)</f>
        <v>639</v>
      </c>
      <c r="C973" s="107">
        <f>SUM(C974:C978)</f>
        <v>658</v>
      </c>
      <c r="D973" s="107">
        <f t="shared" si="19"/>
        <v>19</v>
      </c>
    </row>
    <row r="974" spans="1:4">
      <c r="A974" s="100" t="s">
        <v>190</v>
      </c>
      <c r="B974" s="48"/>
      <c r="C974" s="48"/>
      <c r="D974" s="48">
        <f t="shared" si="19"/>
        <v>0</v>
      </c>
    </row>
    <row r="975" spans="1:4">
      <c r="A975" s="100" t="s">
        <v>191</v>
      </c>
      <c r="B975" s="48"/>
      <c r="C975" s="48"/>
      <c r="D975" s="48">
        <f t="shared" ref="D975:D1041" si="20">C975-B975</f>
        <v>0</v>
      </c>
    </row>
    <row r="976" spans="1:4">
      <c r="A976" s="100" t="s">
        <v>192</v>
      </c>
      <c r="B976" s="48"/>
      <c r="C976" s="48"/>
      <c r="D976" s="48">
        <f t="shared" si="20"/>
        <v>0</v>
      </c>
    </row>
    <row r="977" spans="1:4">
      <c r="A977" s="100" t="s">
        <v>945</v>
      </c>
      <c r="B977" s="48">
        <v>639</v>
      </c>
      <c r="C977" s="48">
        <v>658</v>
      </c>
      <c r="D977" s="48">
        <f t="shared" si="20"/>
        <v>19</v>
      </c>
    </row>
    <row r="978" spans="1:4">
      <c r="A978" s="100" t="s">
        <v>946</v>
      </c>
      <c r="B978" s="48"/>
      <c r="C978" s="48"/>
      <c r="D978" s="48">
        <f t="shared" si="20"/>
        <v>0</v>
      </c>
    </row>
    <row r="979" spans="1:4">
      <c r="A979" s="101" t="s">
        <v>947</v>
      </c>
      <c r="B979" s="49">
        <f>SUM(B980:B984)</f>
        <v>0</v>
      </c>
      <c r="C979" s="49">
        <f>SUM(C980:C984)</f>
        <v>0</v>
      </c>
      <c r="D979" s="49">
        <f t="shared" si="20"/>
        <v>0</v>
      </c>
    </row>
    <row r="980" spans="1:4">
      <c r="A980" s="100" t="s">
        <v>190</v>
      </c>
      <c r="B980" s="48"/>
      <c r="C980" s="48"/>
      <c r="D980" s="48">
        <f t="shared" si="20"/>
        <v>0</v>
      </c>
    </row>
    <row r="981" spans="1:4">
      <c r="A981" s="100" t="s">
        <v>191</v>
      </c>
      <c r="B981" s="48"/>
      <c r="C981" s="48"/>
      <c r="D981" s="48">
        <f t="shared" si="20"/>
        <v>0</v>
      </c>
    </row>
    <row r="982" spans="1:4">
      <c r="A982" s="100" t="s">
        <v>192</v>
      </c>
      <c r="B982" s="48"/>
      <c r="C982" s="48"/>
      <c r="D982" s="48">
        <f t="shared" si="20"/>
        <v>0</v>
      </c>
    </row>
    <row r="983" spans="1:4">
      <c r="A983" s="100" t="s">
        <v>948</v>
      </c>
      <c r="B983" s="48"/>
      <c r="C983" s="48"/>
      <c r="D983" s="48">
        <f t="shared" si="20"/>
        <v>0</v>
      </c>
    </row>
    <row r="984" spans="1:4">
      <c r="A984" s="100" t="s">
        <v>949</v>
      </c>
      <c r="B984" s="48"/>
      <c r="C984" s="48"/>
      <c r="D984" s="48">
        <f t="shared" si="20"/>
        <v>0</v>
      </c>
    </row>
    <row r="985" spans="1:4">
      <c r="A985" s="101" t="s">
        <v>950</v>
      </c>
      <c r="B985" s="49">
        <f>SUM(B986:B992)</f>
        <v>0</v>
      </c>
      <c r="C985" s="49">
        <f>SUM(C986:C992)</f>
        <v>0</v>
      </c>
      <c r="D985" s="49">
        <f t="shared" si="20"/>
        <v>0</v>
      </c>
    </row>
    <row r="986" spans="1:4">
      <c r="A986" s="100" t="s">
        <v>190</v>
      </c>
      <c r="B986" s="48"/>
      <c r="C986" s="48"/>
      <c r="D986" s="48">
        <f t="shared" si="20"/>
        <v>0</v>
      </c>
    </row>
    <row r="987" spans="1:4">
      <c r="A987" s="100" t="s">
        <v>191</v>
      </c>
      <c r="B987" s="48"/>
      <c r="C987" s="48"/>
      <c r="D987" s="48">
        <f t="shared" si="20"/>
        <v>0</v>
      </c>
    </row>
    <row r="988" spans="1:4">
      <c r="A988" s="100" t="s">
        <v>192</v>
      </c>
      <c r="B988" s="48"/>
      <c r="C988" s="48"/>
      <c r="D988" s="48">
        <f t="shared" si="20"/>
        <v>0</v>
      </c>
    </row>
    <row r="989" spans="1:4">
      <c r="A989" s="100" t="s">
        <v>951</v>
      </c>
      <c r="B989" s="48"/>
      <c r="C989" s="48"/>
      <c r="D989" s="48">
        <f t="shared" si="20"/>
        <v>0</v>
      </c>
    </row>
    <row r="990" spans="1:4">
      <c r="A990" s="100" t="s">
        <v>952</v>
      </c>
      <c r="B990" s="48"/>
      <c r="C990" s="48"/>
      <c r="D990" s="48">
        <f t="shared" si="20"/>
        <v>0</v>
      </c>
    </row>
    <row r="991" spans="1:4">
      <c r="A991" s="100" t="s">
        <v>199</v>
      </c>
      <c r="B991" s="48"/>
      <c r="C991" s="48"/>
      <c r="D991" s="48">
        <f t="shared" si="20"/>
        <v>0</v>
      </c>
    </row>
    <row r="992" spans="1:4">
      <c r="A992" s="100" t="s">
        <v>953</v>
      </c>
      <c r="B992" s="48"/>
      <c r="C992" s="48"/>
      <c r="D992" s="48">
        <f t="shared" si="20"/>
        <v>0</v>
      </c>
    </row>
    <row r="993" spans="1:4">
      <c r="A993" s="101" t="s">
        <v>954</v>
      </c>
      <c r="B993" s="49">
        <f>SUM(B994:B1005)</f>
        <v>0</v>
      </c>
      <c r="C993" s="49">
        <f>SUM(C994:C1005)</f>
        <v>0</v>
      </c>
      <c r="D993" s="49">
        <f t="shared" si="20"/>
        <v>0</v>
      </c>
    </row>
    <row r="994" spans="1:4">
      <c r="A994" s="100" t="s">
        <v>190</v>
      </c>
      <c r="B994" s="48"/>
      <c r="C994" s="48"/>
      <c r="D994" s="48">
        <f t="shared" si="20"/>
        <v>0</v>
      </c>
    </row>
    <row r="995" spans="1:4">
      <c r="A995" s="100" t="s">
        <v>191</v>
      </c>
      <c r="B995" s="48"/>
      <c r="C995" s="48"/>
      <c r="D995" s="48">
        <f t="shared" si="20"/>
        <v>0</v>
      </c>
    </row>
    <row r="996" spans="1:4">
      <c r="A996" s="100" t="s">
        <v>192</v>
      </c>
      <c r="B996" s="48"/>
      <c r="C996" s="48"/>
      <c r="D996" s="48">
        <f t="shared" si="20"/>
        <v>0</v>
      </c>
    </row>
    <row r="997" spans="1:4">
      <c r="A997" s="100" t="s">
        <v>955</v>
      </c>
      <c r="B997" s="48"/>
      <c r="C997" s="48"/>
      <c r="D997" s="48">
        <f t="shared" si="20"/>
        <v>0</v>
      </c>
    </row>
    <row r="998" spans="1:4">
      <c r="A998" s="100" t="s">
        <v>956</v>
      </c>
      <c r="B998" s="48"/>
      <c r="C998" s="48"/>
      <c r="D998" s="48">
        <f t="shared" si="20"/>
        <v>0</v>
      </c>
    </row>
    <row r="999" spans="1:4">
      <c r="A999" s="100" t="s">
        <v>957</v>
      </c>
      <c r="B999" s="48"/>
      <c r="C999" s="48"/>
      <c r="D999" s="48">
        <f t="shared" si="20"/>
        <v>0</v>
      </c>
    </row>
    <row r="1000" spans="1:4">
      <c r="A1000" s="100" t="s">
        <v>958</v>
      </c>
      <c r="B1000" s="48"/>
      <c r="C1000" s="48"/>
      <c r="D1000" s="48">
        <f t="shared" si="20"/>
        <v>0</v>
      </c>
    </row>
    <row r="1001" spans="1:4">
      <c r="A1001" s="100" t="s">
        <v>959</v>
      </c>
      <c r="B1001" s="48"/>
      <c r="C1001" s="48"/>
      <c r="D1001" s="48">
        <f t="shared" si="20"/>
        <v>0</v>
      </c>
    </row>
    <row r="1002" spans="1:4">
      <c r="A1002" s="100" t="s">
        <v>960</v>
      </c>
      <c r="B1002" s="48"/>
      <c r="C1002" s="48"/>
      <c r="D1002" s="48">
        <f t="shared" si="20"/>
        <v>0</v>
      </c>
    </row>
    <row r="1003" spans="1:4">
      <c r="A1003" s="100" t="s">
        <v>961</v>
      </c>
      <c r="B1003" s="48"/>
      <c r="C1003" s="48"/>
      <c r="D1003" s="48">
        <f t="shared" si="20"/>
        <v>0</v>
      </c>
    </row>
    <row r="1004" spans="1:4">
      <c r="A1004" s="100" t="s">
        <v>997</v>
      </c>
      <c r="B1004" s="48"/>
      <c r="C1004" s="48"/>
      <c r="D1004" s="48">
        <f t="shared" si="20"/>
        <v>0</v>
      </c>
    </row>
    <row r="1005" spans="1:4">
      <c r="A1005" s="100" t="s">
        <v>962</v>
      </c>
      <c r="B1005" s="48"/>
      <c r="C1005" s="48"/>
      <c r="D1005" s="48">
        <f t="shared" si="20"/>
        <v>0</v>
      </c>
    </row>
    <row r="1006" spans="1:4">
      <c r="A1006" s="99" t="s">
        <v>963</v>
      </c>
      <c r="B1006" s="107">
        <f>SUM(B1007:B1009)</f>
        <v>115</v>
      </c>
      <c r="C1006" s="107">
        <f>SUM(C1007:C1009)</f>
        <v>115</v>
      </c>
      <c r="D1006" s="107">
        <f t="shared" si="20"/>
        <v>0</v>
      </c>
    </row>
    <row r="1007" spans="1:4">
      <c r="A1007" s="100" t="s">
        <v>964</v>
      </c>
      <c r="B1007" s="48">
        <v>115</v>
      </c>
      <c r="C1007" s="48">
        <v>115</v>
      </c>
      <c r="D1007" s="48">
        <f t="shared" si="20"/>
        <v>0</v>
      </c>
    </row>
    <row r="1008" spans="1:4">
      <c r="A1008" s="100" t="s">
        <v>965</v>
      </c>
      <c r="B1008" s="48"/>
      <c r="C1008" s="48"/>
      <c r="D1008" s="48">
        <f t="shared" si="20"/>
        <v>0</v>
      </c>
    </row>
    <row r="1009" spans="1:4">
      <c r="A1009" s="100" t="s">
        <v>966</v>
      </c>
      <c r="B1009" s="48"/>
      <c r="C1009" s="48"/>
      <c r="D1009" s="48">
        <f t="shared" si="20"/>
        <v>0</v>
      </c>
    </row>
    <row r="1010" spans="1:4">
      <c r="A1010" s="99" t="s">
        <v>967</v>
      </c>
      <c r="B1010" s="107">
        <f>SUM(B1011:B1015)</f>
        <v>200</v>
      </c>
      <c r="C1010" s="107">
        <f>SUM(C1011:C1015)</f>
        <v>200</v>
      </c>
      <c r="D1010" s="107">
        <f t="shared" si="20"/>
        <v>0</v>
      </c>
    </row>
    <row r="1011" spans="1:4">
      <c r="A1011" s="100" t="s">
        <v>968</v>
      </c>
      <c r="B1011" s="48">
        <v>100</v>
      </c>
      <c r="C1011" s="48">
        <v>100</v>
      </c>
      <c r="D1011" s="48">
        <f t="shared" si="20"/>
        <v>0</v>
      </c>
    </row>
    <row r="1012" spans="1:4">
      <c r="A1012" s="100" t="s">
        <v>969</v>
      </c>
      <c r="B1012" s="48">
        <v>100</v>
      </c>
      <c r="C1012" s="48">
        <v>100</v>
      </c>
      <c r="D1012" s="48">
        <f t="shared" si="20"/>
        <v>0</v>
      </c>
    </row>
    <row r="1013" spans="1:4">
      <c r="A1013" s="100" t="s">
        <v>970</v>
      </c>
      <c r="B1013" s="48"/>
      <c r="C1013" s="48"/>
      <c r="D1013" s="48">
        <f t="shared" si="20"/>
        <v>0</v>
      </c>
    </row>
    <row r="1014" spans="1:4">
      <c r="A1014" s="100" t="s">
        <v>971</v>
      </c>
      <c r="B1014" s="48"/>
      <c r="C1014" s="48"/>
      <c r="D1014" s="48">
        <f t="shared" si="20"/>
        <v>0</v>
      </c>
    </row>
    <row r="1015" spans="1:4">
      <c r="A1015" s="100" t="s">
        <v>972</v>
      </c>
      <c r="B1015" s="48"/>
      <c r="C1015" s="48"/>
      <c r="D1015" s="48">
        <f t="shared" si="20"/>
        <v>0</v>
      </c>
    </row>
    <row r="1016" spans="1:4">
      <c r="A1016" s="114" t="s">
        <v>973</v>
      </c>
      <c r="B1016" s="115">
        <f>B1017</f>
        <v>0</v>
      </c>
      <c r="C1016" s="115">
        <f t="shared" ref="C1016:D1016" si="21">C1017</f>
        <v>0</v>
      </c>
      <c r="D1016" s="115">
        <f t="shared" si="21"/>
        <v>0</v>
      </c>
    </row>
    <row r="1017" spans="1:4">
      <c r="A1017" s="100" t="s">
        <v>974</v>
      </c>
      <c r="B1017" s="48"/>
      <c r="C1017" s="48"/>
      <c r="D1017" s="48"/>
    </row>
    <row r="1018" spans="1:4">
      <c r="A1018" s="98" t="s">
        <v>975</v>
      </c>
      <c r="B1018" s="34">
        <v>2900</v>
      </c>
      <c r="C1018" s="34"/>
      <c r="D1018" s="34">
        <f t="shared" si="20"/>
        <v>-2900</v>
      </c>
    </row>
    <row r="1019" spans="1:4">
      <c r="A1019" s="98" t="s">
        <v>998</v>
      </c>
      <c r="B1019" s="34">
        <f>SUM(B1020,B1028)</f>
        <v>5298</v>
      </c>
      <c r="C1019" s="34">
        <f t="shared" ref="C1019:D1019" si="22">SUM(C1020,C1028)</f>
        <v>5414</v>
      </c>
      <c r="D1019" s="34">
        <f t="shared" si="22"/>
        <v>116</v>
      </c>
    </row>
    <row r="1020" spans="1:4">
      <c r="A1020" s="102" t="s">
        <v>1056</v>
      </c>
      <c r="B1020" s="107">
        <f>SUM(B1021,B1022,B1023)</f>
        <v>0</v>
      </c>
      <c r="C1020" s="107">
        <f t="shared" ref="C1020" si="23">SUM(C1021,C1022,C1023)</f>
        <v>0</v>
      </c>
      <c r="D1020" s="107">
        <f>C1020-B1020</f>
        <v>0</v>
      </c>
    </row>
    <row r="1021" spans="1:4">
      <c r="A1021" s="101" t="s">
        <v>1058</v>
      </c>
      <c r="B1021" s="107"/>
      <c r="C1021" s="107"/>
      <c r="D1021" s="107">
        <f t="shared" ref="D1021:D1027" si="24">C1021-B1021</f>
        <v>0</v>
      </c>
    </row>
    <row r="1022" spans="1:4">
      <c r="A1022" s="101" t="s">
        <v>1059</v>
      </c>
      <c r="B1022" s="107"/>
      <c r="C1022" s="107"/>
      <c r="D1022" s="107">
        <f t="shared" si="24"/>
        <v>0</v>
      </c>
    </row>
    <row r="1023" spans="1:4">
      <c r="A1023" s="101" t="s">
        <v>1060</v>
      </c>
      <c r="B1023" s="107">
        <f>SUM(B1024:B1027)</f>
        <v>0</v>
      </c>
      <c r="C1023" s="107">
        <f t="shared" ref="C1023" si="25">SUM(C1024:C1027)</f>
        <v>0</v>
      </c>
      <c r="D1023" s="107">
        <f t="shared" si="24"/>
        <v>0</v>
      </c>
    </row>
    <row r="1024" spans="1:4">
      <c r="A1024" s="100" t="s">
        <v>1062</v>
      </c>
      <c r="B1024" s="108"/>
      <c r="C1024" s="108"/>
      <c r="D1024" s="108">
        <f t="shared" si="24"/>
        <v>0</v>
      </c>
    </row>
    <row r="1025" spans="1:5">
      <c r="A1025" s="100" t="s">
        <v>1063</v>
      </c>
      <c r="B1025" s="108"/>
      <c r="C1025" s="108"/>
      <c r="D1025" s="108">
        <f t="shared" si="24"/>
        <v>0</v>
      </c>
    </row>
    <row r="1026" spans="1:5">
      <c r="A1026" s="100" t="s">
        <v>1064</v>
      </c>
      <c r="B1026" s="108"/>
      <c r="C1026" s="108"/>
      <c r="D1026" s="108">
        <f t="shared" si="24"/>
        <v>0</v>
      </c>
    </row>
    <row r="1027" spans="1:5">
      <c r="A1027" s="100" t="s">
        <v>1065</v>
      </c>
      <c r="B1027" s="108"/>
      <c r="C1027" s="108"/>
      <c r="D1027" s="108">
        <f t="shared" si="24"/>
        <v>0</v>
      </c>
    </row>
    <row r="1028" spans="1:5">
      <c r="A1028" s="102" t="s">
        <v>1057</v>
      </c>
      <c r="B1028" s="107">
        <f>SUM(B1029:B1031)</f>
        <v>5298</v>
      </c>
      <c r="C1028" s="107">
        <f t="shared" ref="C1028:D1028" si="26">SUM(C1029:C1031)</f>
        <v>5414</v>
      </c>
      <c r="D1028" s="107">
        <f t="shared" si="26"/>
        <v>116</v>
      </c>
    </row>
    <row r="1029" spans="1:5">
      <c r="A1029" s="101" t="s">
        <v>976</v>
      </c>
      <c r="B1029" s="49">
        <v>0</v>
      </c>
      <c r="C1029" s="49"/>
      <c r="D1029" s="49">
        <f t="shared" si="20"/>
        <v>0</v>
      </c>
    </row>
    <row r="1030" spans="1:5">
      <c r="A1030" s="101" t="s">
        <v>977</v>
      </c>
      <c r="B1030" s="49">
        <v>0</v>
      </c>
      <c r="C1030" s="49"/>
      <c r="D1030" s="49">
        <f t="shared" si="20"/>
        <v>0</v>
      </c>
    </row>
    <row r="1031" spans="1:5">
      <c r="A1031" s="101" t="s">
        <v>1061</v>
      </c>
      <c r="B1031" s="49">
        <f>SUM(B1032:B1034)</f>
        <v>5298</v>
      </c>
      <c r="C1031" s="49">
        <f>SUM(C1032:C1034)</f>
        <v>5414</v>
      </c>
      <c r="D1031" s="49">
        <f t="shared" si="20"/>
        <v>116</v>
      </c>
    </row>
    <row r="1032" spans="1:5">
      <c r="A1032" s="100" t="s">
        <v>978</v>
      </c>
      <c r="B1032" s="48">
        <v>5298</v>
      </c>
      <c r="C1032" s="48">
        <v>5414</v>
      </c>
      <c r="D1032" s="48">
        <f t="shared" si="20"/>
        <v>116</v>
      </c>
    </row>
    <row r="1033" spans="1:5">
      <c r="A1033" s="100" t="s">
        <v>979</v>
      </c>
      <c r="B1033" s="48"/>
      <c r="C1033" s="48"/>
      <c r="D1033" s="48">
        <f t="shared" si="20"/>
        <v>0</v>
      </c>
    </row>
    <row r="1034" spans="1:5">
      <c r="A1034" s="100" t="s">
        <v>980</v>
      </c>
      <c r="B1034" s="48"/>
      <c r="C1034" s="48"/>
      <c r="D1034" s="48">
        <f t="shared" si="20"/>
        <v>0</v>
      </c>
    </row>
    <row r="1035" spans="1:5">
      <c r="A1035" s="98" t="s">
        <v>999</v>
      </c>
      <c r="B1035" s="34">
        <f>SUM(B1036,B1037,B1038)</f>
        <v>0</v>
      </c>
      <c r="C1035" s="34"/>
      <c r="D1035" s="34">
        <f t="shared" si="20"/>
        <v>0</v>
      </c>
    </row>
    <row r="1036" spans="1:5">
      <c r="A1036" s="100" t="s">
        <v>981</v>
      </c>
      <c r="B1036" s="48">
        <v>0</v>
      </c>
      <c r="C1036" s="48"/>
      <c r="D1036" s="48">
        <f t="shared" si="20"/>
        <v>0</v>
      </c>
    </row>
    <row r="1037" spans="1:5">
      <c r="A1037" s="100" t="s">
        <v>982</v>
      </c>
      <c r="B1037" s="48">
        <v>0</v>
      </c>
      <c r="C1037" s="48"/>
      <c r="D1037" s="48">
        <f t="shared" si="20"/>
        <v>0</v>
      </c>
    </row>
    <row r="1038" spans="1:5">
      <c r="A1038" s="100" t="s">
        <v>983</v>
      </c>
      <c r="B1038" s="48"/>
      <c r="C1038" s="48"/>
      <c r="D1038" s="48">
        <f t="shared" si="20"/>
        <v>0</v>
      </c>
    </row>
    <row r="1039" spans="1:5">
      <c r="A1039" s="51" t="s">
        <v>1000</v>
      </c>
      <c r="B1039" s="34">
        <f>SUM(B1040:B1041)</f>
        <v>7585</v>
      </c>
      <c r="C1039" s="34">
        <f>SUM(C1040:C1041)</f>
        <v>5718</v>
      </c>
      <c r="D1039" s="34">
        <f t="shared" si="20"/>
        <v>-1867</v>
      </c>
    </row>
    <row r="1040" spans="1:5">
      <c r="A1040" s="111" t="s">
        <v>984</v>
      </c>
      <c r="B1040" s="97">
        <v>5241</v>
      </c>
      <c r="C1040" s="58">
        <v>4289</v>
      </c>
      <c r="D1040" s="58">
        <f t="shared" si="20"/>
        <v>-952</v>
      </c>
      <c r="E1040" s="39"/>
    </row>
    <row r="1041" spans="1:5" ht="16.5" thickBot="1">
      <c r="A1041" s="110" t="s">
        <v>985</v>
      </c>
      <c r="B1041" s="105">
        <v>2344</v>
      </c>
      <c r="C1041" s="106">
        <v>1429</v>
      </c>
      <c r="D1041" s="106">
        <f t="shared" si="20"/>
        <v>-915</v>
      </c>
      <c r="E1041" s="39"/>
    </row>
    <row r="1042" spans="1:5">
      <c r="B1042" s="4"/>
      <c r="C1042" s="4"/>
    </row>
    <row r="1044" spans="1:5">
      <c r="B1044" s="4"/>
      <c r="C1044" s="4"/>
    </row>
    <row r="1053" spans="1:5">
      <c r="C1053" s="4"/>
    </row>
  </sheetData>
  <mergeCells count="1">
    <mergeCell ref="A2:D2"/>
  </mergeCells>
  <phoneticPr fontId="3" type="noConversion"/>
  <printOptions horizontalCentered="1"/>
  <pageMargins left="0.51181102362204722" right="0.51181102362204722" top="0.94488188976377963" bottom="0.9448818897637796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7</vt:i4>
      </vt:variant>
    </vt:vector>
  </HeadingPairs>
  <TitlesOfParts>
    <vt:vector size="19" baseType="lpstr">
      <vt:lpstr>调整表封面</vt:lpstr>
      <vt:lpstr>目录</vt:lpstr>
      <vt:lpstr>1.2021新增地方政府债务项目安排表</vt:lpstr>
      <vt:lpstr>2.2021年区级一般公共预算收入调整汇总表</vt:lpstr>
      <vt:lpstr>2-1地方一般公共预算收入调整明细表</vt:lpstr>
      <vt:lpstr>2-2一般性转移支付收入调整表</vt:lpstr>
      <vt:lpstr>2-3专项转移支付收入变动情况表</vt:lpstr>
      <vt:lpstr>3.2021年区级一般公共预算支出调整总表</vt:lpstr>
      <vt:lpstr>3-1.2021年区级一般公共预算支出调整明细表</vt:lpstr>
      <vt:lpstr>4.2021年区级政府性基金预算收入调整表</vt:lpstr>
      <vt:lpstr>5.2021年区级政府性基金预算支出调整表</vt:lpstr>
      <vt:lpstr>6.2021年区级地方政府债务限额情况表</vt:lpstr>
      <vt:lpstr>'2-2一般性转移支付收入调整表'!Print_Area</vt:lpstr>
      <vt:lpstr>'3-1.2021年区级一般公共预算支出调整明细表'!Print_Area</vt:lpstr>
      <vt:lpstr>'2-1地方一般公共预算收入调整明细表'!Print_Titles</vt:lpstr>
      <vt:lpstr>'2-2一般性转移支付收入调整表'!Print_Titles</vt:lpstr>
      <vt:lpstr>'3-1.2021年区级一般公共预算支出调整明细表'!Print_Titles</vt:lpstr>
      <vt:lpstr>'4.2021年区级政府性基金预算收入调整表'!Print_Titles</vt:lpstr>
      <vt:lpstr>'5.2021年区级政府性基金预算支出调整表'!Print_Titles</vt:lpstr>
    </vt:vector>
  </TitlesOfParts>
  <Company>MC SYSTEM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Microsoft</cp:lastModifiedBy>
  <cp:revision>1</cp:revision>
  <cp:lastPrinted>2021-11-12T08:09:33Z</cp:lastPrinted>
  <dcterms:created xsi:type="dcterms:W3CDTF">2006-02-13T05:15:25Z</dcterms:created>
  <dcterms:modified xsi:type="dcterms:W3CDTF">2021-12-02T02:45:02Z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