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财政专项2021.1-10月" sheetId="1" r:id="rId1"/>
  </sheets>
  <definedNames>
    <definedName name="_xlnm.Print_Titles" localSheetId="0">'财政专项2021.1-10月'!$3:$4</definedName>
  </definedNames>
  <calcPr calcId="144525"/>
</workbook>
</file>

<file path=xl/sharedStrings.xml><?xml version="1.0" encoding="utf-8"?>
<sst xmlns="http://schemas.openxmlformats.org/spreadsheetml/2006/main" count="199" uniqueCount="151">
  <si>
    <t>炎陵县林业局2021年度1-10月财政专项资金分配使用情况表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</si>
  <si>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</si>
  <si>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</si>
  <si>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</si>
  <si>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</si>
  <si>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</si>
  <si>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</si>
  <si>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</si>
  <si>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</si>
  <si>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</si>
  <si>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</si>
  <si>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截至10月31日止余额</t>
  </si>
  <si>
    <t>备注</t>
  </si>
  <si>
    <t>单位/项目名称</t>
  </si>
  <si>
    <t>七</t>
  </si>
  <si>
    <t>农林水</t>
  </si>
  <si>
    <t>2021年中央林业草原生态保护恢复资金</t>
  </si>
  <si>
    <t>湘财预〔2020〕325号</t>
  </si>
  <si>
    <t>2021年天然林商业性停伐补助、2021年生态护林员资金</t>
  </si>
  <si>
    <t>国库集中支付、财政实拨</t>
  </si>
  <si>
    <t>炎陵县财政局、三个国有林场</t>
  </si>
  <si>
    <t>建档立卡贫困户生态护林员管护补助（2021.1-6）、2021年天然林商业性停伐补助</t>
  </si>
  <si>
    <t>2020生态保护专项</t>
  </si>
  <si>
    <t>炎政发〔2020〕6号</t>
  </si>
  <si>
    <t>机关能力提升、野生动植物保护、生态修复</t>
  </si>
  <si>
    <t>国库集中支付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</si>
  <si>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</si>
  <si>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营林绿化防火</t>
    </r>
  </si>
  <si>
    <t>营林、绿化、防火</t>
  </si>
  <si>
    <t xml:space="preserve">国库集中支付
</t>
  </si>
  <si>
    <t>国营炎陵县碧江苗圃等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</si>
  <si>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年森林生态效益补偿基金管护补助</t>
    </r>
  </si>
  <si>
    <t>湘财建二指〔2018〕90号</t>
  </si>
  <si>
    <t>2019年森林生态效益补偿基金管护补助</t>
  </si>
  <si>
    <t>何卫红</t>
  </si>
  <si>
    <t>公益林管护费（森林生态管护员作训服）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</si>
  <si>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年第一批林业专项资金</t>
    </r>
  </si>
  <si>
    <t>湘财建二指〔2019〕28号</t>
  </si>
  <si>
    <t>林下经济、全省外资项目配套</t>
  </si>
  <si>
    <t>炎陵县新蓝电脑店</t>
  </si>
  <si>
    <t>全省外资项目配套（购置办公设备）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</si>
  <si>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年森林资源培育专项中央预算内基建资金</t>
    </r>
  </si>
  <si>
    <t>湘财建指〔2019〕21号</t>
  </si>
  <si>
    <t>森林质量精准提升</t>
  </si>
  <si>
    <t>青石冈国有林场</t>
  </si>
  <si>
    <t>重点防护林森林质量精准提升</t>
  </si>
  <si>
    <t>2019年特殊林木培育基地等其他林业基础设施建设中央预算内基建资金</t>
  </si>
  <si>
    <t>湘财建指〔2019〕32号</t>
  </si>
  <si>
    <t>木材战略储备基地建设</t>
  </si>
  <si>
    <t>桃源洞国有林场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</si>
  <si>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年第三批交通运输事业发展专项等补助</t>
    </r>
  </si>
  <si>
    <t>湘财建指〔2020〕21号</t>
  </si>
  <si>
    <t>2020年林路养护</t>
  </si>
  <si>
    <t>林路养护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</si>
  <si>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</si>
  <si>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</si>
  <si>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</si>
  <si>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湖南一顺建设工程有限公司等</t>
  </si>
  <si>
    <t>古树名木保护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</si>
  <si>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年第三批林业专项资金</t>
    </r>
  </si>
  <si>
    <t>湘财农指〔2018〕31号</t>
  </si>
  <si>
    <t>古树名木</t>
  </si>
  <si>
    <t>湖南龙井项目管理有限公司</t>
  </si>
  <si>
    <t>主题公园保护建设工程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</si>
  <si>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年中央财政科技推广示范资金</t>
    </r>
  </si>
  <si>
    <t>湘财农指〔2018〕103号</t>
  </si>
  <si>
    <t>科技推广示范资金</t>
  </si>
  <si>
    <t>炎陵县到坑楠竹培育专业合作社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</si>
  <si>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年林业改革发展资金</t>
    </r>
  </si>
  <si>
    <t>湘财预〔2019〕150号</t>
  </si>
  <si>
    <t>中央财政造林补助、中央财政森林抚育补助、中央和省级财政森林生态效益补偿基金管护补助</t>
  </si>
  <si>
    <t>青石冈国有林场、
炎陵县财政局等</t>
  </si>
  <si>
    <t>2019年第二批中央财政森林抚育补助、中央和省级财政森林生态效益补偿基金管护补助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</si>
  <si>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</si>
  <si>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</si>
  <si>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</si>
  <si>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炎陵县财政局等</t>
  </si>
  <si>
    <t>生态公益林村组集体部分及公益林管护费支出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</si>
  <si>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</si>
  <si>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t>湘财预〔2019〕298号</t>
  </si>
  <si>
    <t>中央财政造林补助、中央财政森林抚育补助、上一轮退耕还生态林纳入森林抚育、林业有害生物防治补助</t>
  </si>
  <si>
    <t>造林补助300元/亩、森林抚育200元/亩、上一轮退耕还林10元/亩</t>
  </si>
  <si>
    <t>造林补助、森林抚育补助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</si>
  <si>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年中央和省级财政森林资源管护补助</t>
    </r>
  </si>
  <si>
    <t>湘财预〔2020〕78号</t>
  </si>
  <si>
    <t>天然林资源专项调查检查（含公益林）</t>
  </si>
  <si>
    <t>项目实施工作人员</t>
  </si>
  <si>
    <t>天然林完善落界工作费用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</si>
  <si>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年森林植被恢复费林业专项资金</t>
    </r>
  </si>
  <si>
    <t>湘财资环指〔2019〕31号</t>
  </si>
  <si>
    <t>2019年森林植被恢复费林业专项</t>
  </si>
  <si>
    <t>沔渡镇长江村等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</si>
  <si>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年省级林业专项资金</t>
    </r>
  </si>
  <si>
    <t>湘财资环指〔2019〕36号</t>
  </si>
  <si>
    <t>2019年林路养护项目</t>
  </si>
  <si>
    <t>十都镇青石岗村等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</si>
  <si>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</si>
  <si>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</si>
  <si>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</si>
  <si>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青石冈国有林场等</t>
  </si>
  <si>
    <t>林木良种资源及野生动植物资源保护</t>
  </si>
  <si>
    <r>
      <rPr>
        <sz val="11"/>
        <color theme="1"/>
        <rFont val="宋体"/>
        <charset val="134"/>
      </rPr>
      <t>株洲市</t>
    </r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年乡村振兴专项资金</t>
    </r>
  </si>
  <si>
    <t>株财国指〔2020〕67号</t>
  </si>
  <si>
    <t>农林品牌建设</t>
  </si>
  <si>
    <t>湖南绿达新材料有限公司等</t>
  </si>
  <si>
    <t>2019年株洲市森林资源保护专项经费</t>
  </si>
  <si>
    <t>株财农指〔2019〕84号</t>
  </si>
  <si>
    <t>古树名木抢救复壮</t>
  </si>
  <si>
    <t>株洲市禁食陆生野生动物人工繁育主体退出补偿市级（奖励）资金</t>
  </si>
  <si>
    <t>株财国指〔2021〕14号</t>
  </si>
  <si>
    <t>禁食陆生野生动物人工繁育主体退出补偿市级（奖励）资金</t>
  </si>
  <si>
    <t>人工繁育野生动物户主</t>
  </si>
  <si>
    <t>禁食陆生野生动物人工繁育主体退出补偿奖励</t>
  </si>
  <si>
    <t>2019年中央财政天然商品林集体和个人管护补助资金</t>
  </si>
  <si>
    <t>湘财预〔2019〕209号</t>
  </si>
  <si>
    <t>2019年天然商品林集体和个人管护补助</t>
  </si>
  <si>
    <t>炎陵县财政局、各村组集体等</t>
  </si>
  <si>
    <t>2020年集体和个人天然林停伐管护补助</t>
  </si>
  <si>
    <t>湘财预〔2019〕294号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</si>
  <si>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年集体和个人天然林停伐管护补助</t>
    </r>
  </si>
  <si>
    <t>2019年及2020年天然商品林集体和个人管护补助</t>
  </si>
  <si>
    <t>2020年省级财政专项扶贫资金</t>
  </si>
  <si>
    <t>湘财预〔2020〕258号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</si>
  <si>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年省级财政专项扶贫资金</t>
    </r>
  </si>
  <si>
    <t>退养贫困户</t>
  </si>
  <si>
    <t>退养贫困户转产转业帮扶资金</t>
  </si>
  <si>
    <t>2020年第二批中央财政林业改革发展资金</t>
  </si>
  <si>
    <t>湘财预〔2020〕135号</t>
  </si>
  <si>
    <t>2020年集体和个人所有天然商品林管护补助、2020年中央财政森林抚育补助、2020年中央财政油茶低改低效改造补助、2020年中央财政国家级自然保护区补助</t>
  </si>
  <si>
    <t>2020年中央财政森林抚育补助、2020年中央财政油茶低改低效改造补助</t>
  </si>
  <si>
    <t>2018年集体和个人天然商品林管护补助资金</t>
  </si>
  <si>
    <t>湘财农指〔2018〕111号</t>
  </si>
  <si>
    <t>2018年集体和个人天然商品林管护补助</t>
  </si>
  <si>
    <t>2021年营林绿化</t>
  </si>
  <si>
    <t>炎政发〔2021〕2号</t>
  </si>
  <si>
    <t>营林、绿化</t>
  </si>
  <si>
    <t>营林绿化专项下乡差旅费用</t>
  </si>
  <si>
    <t>2021年中央林业改革发展资金</t>
  </si>
  <si>
    <t>湘财预〔2020〕335号</t>
  </si>
  <si>
    <t>2021年中央财政森林防火资金</t>
  </si>
  <si>
    <t>湖南有限炎陵网络有限公司等</t>
  </si>
  <si>
    <t>森林防火</t>
  </si>
  <si>
    <t>2019年集体和个人天然商品林管护补助资金</t>
  </si>
  <si>
    <t>湘财建二指〔2018〕88号</t>
  </si>
  <si>
    <t>湖南省农林工业勘察设计研究总院</t>
  </si>
  <si>
    <t>2019年集体和个人天然商品林管护补助</t>
  </si>
  <si>
    <t>2021年中央林业改革发展和省级林业生态保护修复及发展资金</t>
  </si>
  <si>
    <t>湘财预〔2020〕330号</t>
  </si>
  <si>
    <t>2021年中央天然商品林管护补助资金、2021年中央和省级森林生态效益补偿资金、2021年中央造林补贴资金、2021年上一轮退耕还生态林纳入森林抚育资金</t>
  </si>
  <si>
    <t>炎陵县财政局</t>
  </si>
  <si>
    <t>2021年中央和省级森林生态效益补偿资金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</si>
</sst>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177" formatCode="#,##0.00_);[Red]\(#,##0.00\)"/>
    <numFmt numFmtId="178" formatCode="#,##0_);[Red]\(#,##0\)"/>
    <numFmt numFmtId="179" formatCode="#,##0_ "/>
  </numFmts>
  <fonts count="24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2" borderId="8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6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9" fillId="12" borderId="5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/>
    <xf numFmtId="0" fontId="4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17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179" fontId="0" fillId="0" borderId="1" xfId="0" applyNumberForma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5"/>
  <sheetViews>
    <sheetView showZeros="0" tabSelected="1" zoomScale="85" zoomScaleNormal="85" workbookViewId="0">
      <selection activeCell="J5" sqref="J5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38.25" style="2" customWidth="1"/>
    <col min="5" max="5" width="15.125" style="2" customWidth="1"/>
    <col min="6" max="6" width="15.875" style="2" customWidth="1"/>
    <col min="7" max="7" width="18.625" style="2" customWidth="1"/>
    <col min="8" max="8" width="14.125" style="2" customWidth="1"/>
    <col min="9" max="9" width="14.375" style="3" customWidth="1"/>
    <col min="10" max="10" width="15" style="2" customWidth="1"/>
    <col min="11" max="11" width="31.625" style="2" customWidth="1"/>
    <col min="12" max="12" width="16.875" style="2" customWidth="1"/>
    <col min="13" max="13" width="18.875" style="2" customWidth="1"/>
    <col min="14" max="14" width="11.625" style="2" customWidth="1"/>
    <col min="15" max="16384" width="9" style="2"/>
  </cols>
  <sheetData>
    <row r="1" ht="42" customHeight="1" spans="1:13">
      <c r="A1" s="4" t="s">
        <v>0</v>
      </c>
      <c r="B1" s="4"/>
      <c r="C1" s="4"/>
      <c r="D1" s="4"/>
      <c r="E1" s="4"/>
      <c r="F1" s="4"/>
      <c r="G1" s="4"/>
      <c r="H1" s="4"/>
      <c r="I1" s="24"/>
      <c r="J1" s="4"/>
      <c r="K1" s="4"/>
      <c r="L1" s="4"/>
      <c r="M1" s="4"/>
    </row>
    <row r="2" ht="23" customHeight="1" spans="13:13">
      <c r="M2" s="25" t="s">
        <v>1</v>
      </c>
    </row>
    <row r="3" ht="18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9" t="s">
        <v>10</v>
      </c>
      <c r="J3" s="5"/>
      <c r="K3" s="5"/>
      <c r="L3" s="5" t="s">
        <v>11</v>
      </c>
      <c r="M3" s="5" t="s">
        <v>12</v>
      </c>
    </row>
    <row r="4" ht="18" customHeight="1" spans="1:13">
      <c r="A4" s="5"/>
      <c r="B4" s="5"/>
      <c r="C4" s="5"/>
      <c r="D4" s="5"/>
      <c r="E4" s="7"/>
      <c r="F4" s="7"/>
      <c r="G4" s="7"/>
      <c r="H4" s="7"/>
      <c r="I4" s="19" t="s">
        <v>6</v>
      </c>
      <c r="J4" s="5" t="s">
        <v>13</v>
      </c>
      <c r="K4" s="5" t="s">
        <v>5</v>
      </c>
      <c r="L4" s="5"/>
      <c r="M4" s="5"/>
    </row>
    <row r="5" ht="33.95" customHeight="1" spans="1:13">
      <c r="A5" s="5" t="s">
        <v>14</v>
      </c>
      <c r="B5" s="8" t="s">
        <v>15</v>
      </c>
      <c r="C5" s="9"/>
      <c r="D5" s="9"/>
      <c r="E5" s="10">
        <f t="shared" ref="E5:I5" si="0">SUM(E6:E82)</f>
        <v>58707153.5</v>
      </c>
      <c r="F5" s="10">
        <f t="shared" si="0"/>
        <v>58707153.5</v>
      </c>
      <c r="G5" s="10">
        <f t="shared" ref="G5:K5" si="1">SUM(G6:G25)</f>
        <v>0</v>
      </c>
      <c r="H5" s="10">
        <f t="shared" si="1"/>
        <v>0</v>
      </c>
      <c r="I5" s="19">
        <f t="shared" si="0"/>
        <v>32291179.57</v>
      </c>
      <c r="J5" s="10">
        <f t="shared" si="1"/>
        <v>0</v>
      </c>
      <c r="K5" s="10">
        <f t="shared" si="1"/>
        <v>0</v>
      </c>
      <c r="L5" s="10">
        <f>SUM(L6:L82)</f>
        <v>26415973.93</v>
      </c>
      <c r="M5" s="26"/>
    </row>
    <row r="6" s="1" customFormat="1" ht="60.75" customHeight="1" spans="1:13">
      <c r="A6" s="5">
        <v>1</v>
      </c>
      <c r="B6" s="11" t="s">
        <v>16</v>
      </c>
      <c r="C6" s="5" t="s">
        <v>17</v>
      </c>
      <c r="D6" s="5" t="s">
        <v>18</v>
      </c>
      <c r="E6" s="10">
        <v>10370000</v>
      </c>
      <c r="F6" s="10">
        <f t="shared" ref="F6:F35" si="2">E6</f>
        <v>10370000</v>
      </c>
      <c r="G6" s="12"/>
      <c r="H6" s="12" t="s">
        <v>19</v>
      </c>
      <c r="I6" s="19">
        <f>691200+6530000+691200+691200</f>
        <v>8603600</v>
      </c>
      <c r="J6" s="12" t="s">
        <v>20</v>
      </c>
      <c r="K6" s="12" t="s">
        <v>21</v>
      </c>
      <c r="L6" s="19">
        <f t="shared" ref="L6:L35" si="3">E6-I6</f>
        <v>1766400</v>
      </c>
      <c r="M6" s="15"/>
    </row>
    <row r="7" ht="60.75" customHeight="1" spans="1:13">
      <c r="A7" s="5">
        <v>2</v>
      </c>
      <c r="B7" s="13" t="s">
        <v>22</v>
      </c>
      <c r="C7" s="14" t="s">
        <v>23</v>
      </c>
      <c r="D7" s="5" t="s">
        <v>24</v>
      </c>
      <c r="E7" s="10">
        <f>394756.53+78000</f>
        <v>472756.53</v>
      </c>
      <c r="F7" s="10">
        <f t="shared" si="2"/>
        <v>472756.53</v>
      </c>
      <c r="G7" s="15"/>
      <c r="H7" s="15" t="s">
        <v>25</v>
      </c>
      <c r="I7" s="19">
        <f>394276.1+480</f>
        <v>394756.1</v>
      </c>
      <c r="J7" s="15" t="s">
        <v>26</v>
      </c>
      <c r="K7" s="15" t="s">
        <v>24</v>
      </c>
      <c r="L7" s="19">
        <f t="shared" si="3"/>
        <v>78000.4300000001</v>
      </c>
      <c r="M7" s="5"/>
    </row>
    <row r="8" ht="60.75" customHeight="1" spans="1:13">
      <c r="A8" s="5">
        <v>3</v>
      </c>
      <c r="B8" s="16" t="s">
        <v>27</v>
      </c>
      <c r="C8" s="14" t="s">
        <v>23</v>
      </c>
      <c r="D8" s="11" t="s">
        <v>28</v>
      </c>
      <c r="E8" s="10">
        <f>261163+1749</f>
        <v>262912</v>
      </c>
      <c r="F8" s="10">
        <f t="shared" si="2"/>
        <v>262912</v>
      </c>
      <c r="G8" s="15"/>
      <c r="H8" s="17" t="s">
        <v>29</v>
      </c>
      <c r="I8" s="19">
        <f>260552.8+2287.2</f>
        <v>262840</v>
      </c>
      <c r="J8" s="17" t="s">
        <v>30</v>
      </c>
      <c r="K8" s="11" t="s">
        <v>28</v>
      </c>
      <c r="L8" s="19">
        <f t="shared" si="3"/>
        <v>72</v>
      </c>
      <c r="M8" s="5"/>
    </row>
    <row r="9" ht="60.75" customHeight="1" spans="1:13">
      <c r="A9" s="5">
        <v>4</v>
      </c>
      <c r="B9" s="16" t="s">
        <v>31</v>
      </c>
      <c r="C9" s="14" t="s">
        <v>32</v>
      </c>
      <c r="D9" s="11" t="s">
        <v>33</v>
      </c>
      <c r="E9" s="10">
        <v>37044</v>
      </c>
      <c r="F9" s="10">
        <f t="shared" si="2"/>
        <v>37044</v>
      </c>
      <c r="G9" s="15"/>
      <c r="H9" s="15" t="s">
        <v>25</v>
      </c>
      <c r="I9" s="19">
        <v>37044</v>
      </c>
      <c r="J9" s="15" t="s">
        <v>34</v>
      </c>
      <c r="K9" s="15" t="s">
        <v>35</v>
      </c>
      <c r="L9" s="19">
        <f t="shared" si="3"/>
        <v>0</v>
      </c>
      <c r="M9" s="5"/>
    </row>
    <row r="10" ht="83.25" customHeight="1" spans="1:13">
      <c r="A10" s="5">
        <v>5</v>
      </c>
      <c r="B10" s="16" t="s">
        <v>36</v>
      </c>
      <c r="C10" s="14" t="s">
        <v>37</v>
      </c>
      <c r="D10" s="11" t="s">
        <v>38</v>
      </c>
      <c r="E10" s="10">
        <v>3040</v>
      </c>
      <c r="F10" s="10">
        <f t="shared" si="2"/>
        <v>3040</v>
      </c>
      <c r="G10" s="17"/>
      <c r="H10" s="17" t="s">
        <v>25</v>
      </c>
      <c r="I10" s="19">
        <v>3040</v>
      </c>
      <c r="J10" s="5" t="s">
        <v>39</v>
      </c>
      <c r="K10" s="5" t="s">
        <v>40</v>
      </c>
      <c r="L10" s="19">
        <f t="shared" si="3"/>
        <v>0</v>
      </c>
      <c r="M10" s="5"/>
    </row>
    <row r="11" ht="60.75" customHeight="1" spans="1:13">
      <c r="A11" s="5">
        <v>6</v>
      </c>
      <c r="B11" s="16" t="s">
        <v>41</v>
      </c>
      <c r="C11" s="14" t="s">
        <v>42</v>
      </c>
      <c r="D11" s="11" t="s">
        <v>43</v>
      </c>
      <c r="E11" s="10">
        <v>1000000</v>
      </c>
      <c r="F11" s="10">
        <f t="shared" si="2"/>
        <v>1000000</v>
      </c>
      <c r="G11" s="5"/>
      <c r="H11" s="15" t="s">
        <v>25</v>
      </c>
      <c r="I11" s="19">
        <v>1000000</v>
      </c>
      <c r="J11" s="5" t="s">
        <v>44</v>
      </c>
      <c r="K11" s="5" t="s">
        <v>45</v>
      </c>
      <c r="L11" s="19">
        <f t="shared" si="3"/>
        <v>0</v>
      </c>
      <c r="M11" s="5"/>
    </row>
    <row r="12" ht="60.75" customHeight="1" spans="1:13">
      <c r="A12" s="5">
        <v>7</v>
      </c>
      <c r="B12" s="13" t="s">
        <v>46</v>
      </c>
      <c r="C12" s="14" t="s">
        <v>47</v>
      </c>
      <c r="D12" s="11" t="s">
        <v>48</v>
      </c>
      <c r="E12" s="10">
        <v>500000</v>
      </c>
      <c r="F12" s="10">
        <f t="shared" si="2"/>
        <v>500000</v>
      </c>
      <c r="G12" s="5"/>
      <c r="H12" s="17" t="s">
        <v>25</v>
      </c>
      <c r="I12" s="19">
        <v>500000</v>
      </c>
      <c r="J12" s="5" t="s">
        <v>49</v>
      </c>
      <c r="K12" s="5" t="s">
        <v>48</v>
      </c>
      <c r="L12" s="19">
        <f t="shared" si="3"/>
        <v>0</v>
      </c>
      <c r="M12" s="5"/>
    </row>
    <row r="13" ht="60.75" customHeight="1" spans="1:13">
      <c r="A13" s="5">
        <v>8</v>
      </c>
      <c r="B13" s="16" t="s">
        <v>50</v>
      </c>
      <c r="C13" s="14" t="s">
        <v>51</v>
      </c>
      <c r="D13" s="11" t="s">
        <v>52</v>
      </c>
      <c r="E13" s="10">
        <v>200000</v>
      </c>
      <c r="F13" s="10">
        <f t="shared" si="2"/>
        <v>200000</v>
      </c>
      <c r="G13" s="5"/>
      <c r="H13" s="15" t="s">
        <v>25</v>
      </c>
      <c r="I13" s="19">
        <v>100000</v>
      </c>
      <c r="J13" s="5" t="s">
        <v>44</v>
      </c>
      <c r="K13" s="5" t="s">
        <v>53</v>
      </c>
      <c r="L13" s="19">
        <f t="shared" si="3"/>
        <v>100000</v>
      </c>
      <c r="M13" s="5"/>
    </row>
    <row r="14" ht="60.75" customHeight="1" spans="1:13">
      <c r="A14" s="5">
        <v>9</v>
      </c>
      <c r="B14" s="16" t="s">
        <v>54</v>
      </c>
      <c r="C14" s="18" t="s">
        <v>55</v>
      </c>
      <c r="D14" s="11" t="s">
        <v>56</v>
      </c>
      <c r="E14" s="10">
        <v>1000000</v>
      </c>
      <c r="F14" s="10">
        <f t="shared" si="2"/>
        <v>1000000</v>
      </c>
      <c r="G14" s="5"/>
      <c r="H14" s="17" t="s">
        <v>25</v>
      </c>
      <c r="I14" s="19">
        <f>532872.59+144880</f>
        <v>677752.59</v>
      </c>
      <c r="J14" s="5" t="s">
        <v>57</v>
      </c>
      <c r="K14" s="5" t="s">
        <v>58</v>
      </c>
      <c r="L14" s="19">
        <f t="shared" si="3"/>
        <v>322247.41</v>
      </c>
      <c r="M14" s="5"/>
    </row>
    <row r="15" ht="60.75" customHeight="1" spans="1:13">
      <c r="A15" s="5">
        <v>10</v>
      </c>
      <c r="B15" s="16" t="s">
        <v>59</v>
      </c>
      <c r="C15" s="18" t="s">
        <v>60</v>
      </c>
      <c r="D15" s="11" t="s">
        <v>61</v>
      </c>
      <c r="E15" s="10">
        <v>80000</v>
      </c>
      <c r="F15" s="10">
        <f t="shared" si="2"/>
        <v>80000</v>
      </c>
      <c r="G15" s="5"/>
      <c r="H15" s="17" t="s">
        <v>25</v>
      </c>
      <c r="I15" s="19">
        <v>80000</v>
      </c>
      <c r="J15" s="5" t="s">
        <v>62</v>
      </c>
      <c r="K15" s="5" t="s">
        <v>63</v>
      </c>
      <c r="L15" s="19">
        <f t="shared" si="3"/>
        <v>0</v>
      </c>
      <c r="M15" s="5"/>
    </row>
    <row r="16" ht="60.75" customHeight="1" spans="1:13">
      <c r="A16" s="5">
        <v>11</v>
      </c>
      <c r="B16" s="16" t="s">
        <v>64</v>
      </c>
      <c r="C16" s="18" t="s">
        <v>65</v>
      </c>
      <c r="D16" s="11" t="s">
        <v>66</v>
      </c>
      <c r="E16" s="10">
        <v>125000</v>
      </c>
      <c r="F16" s="10">
        <f t="shared" si="2"/>
        <v>125000</v>
      </c>
      <c r="G16" s="5"/>
      <c r="H16" s="17" t="s">
        <v>25</v>
      </c>
      <c r="I16" s="19">
        <v>75000</v>
      </c>
      <c r="J16" s="5" t="s">
        <v>67</v>
      </c>
      <c r="K16" s="5" t="s">
        <v>66</v>
      </c>
      <c r="L16" s="19">
        <f t="shared" si="3"/>
        <v>50000</v>
      </c>
      <c r="M16" s="5"/>
    </row>
    <row r="17" ht="60.75" customHeight="1" spans="1:13">
      <c r="A17" s="5">
        <v>12</v>
      </c>
      <c r="B17" s="16" t="s">
        <v>68</v>
      </c>
      <c r="C17" s="18" t="s">
        <v>69</v>
      </c>
      <c r="D17" s="11" t="s">
        <v>70</v>
      </c>
      <c r="E17" s="10">
        <v>880180</v>
      </c>
      <c r="F17" s="10">
        <f t="shared" si="2"/>
        <v>880180</v>
      </c>
      <c r="G17" s="5"/>
      <c r="H17" s="17" t="s">
        <v>25</v>
      </c>
      <c r="I17" s="19">
        <f>100000+220500+7180</f>
        <v>327680</v>
      </c>
      <c r="J17" s="11" t="s">
        <v>71</v>
      </c>
      <c r="K17" s="5" t="s">
        <v>72</v>
      </c>
      <c r="L17" s="19">
        <f t="shared" si="3"/>
        <v>552500</v>
      </c>
      <c r="M17" s="5"/>
    </row>
    <row r="18" ht="60.75" customHeight="1" spans="1:13">
      <c r="A18" s="5">
        <v>13</v>
      </c>
      <c r="B18" s="16" t="s">
        <v>73</v>
      </c>
      <c r="C18" s="18" t="s">
        <v>74</v>
      </c>
      <c r="D18" s="11" t="s">
        <v>75</v>
      </c>
      <c r="E18" s="10">
        <v>3840407.87</v>
      </c>
      <c r="F18" s="10">
        <f t="shared" si="2"/>
        <v>3840407.87</v>
      </c>
      <c r="G18" s="5"/>
      <c r="H18" s="17" t="s">
        <v>25</v>
      </c>
      <c r="I18" s="19">
        <f>265280+1998102.2+223500+2480+99889+57678+50000</f>
        <v>2696929.2</v>
      </c>
      <c r="J18" s="5" t="s">
        <v>76</v>
      </c>
      <c r="K18" s="5" t="s">
        <v>77</v>
      </c>
      <c r="L18" s="19">
        <f t="shared" si="3"/>
        <v>1143478.67</v>
      </c>
      <c r="M18" s="5"/>
    </row>
    <row r="19" s="2" customFormat="1" ht="60.75" customHeight="1" spans="1:13">
      <c r="A19" s="5">
        <v>14</v>
      </c>
      <c r="B19" s="16" t="s">
        <v>78</v>
      </c>
      <c r="C19" s="18" t="s">
        <v>79</v>
      </c>
      <c r="D19" s="11" t="s">
        <v>80</v>
      </c>
      <c r="E19" s="10">
        <v>1435300</v>
      </c>
      <c r="F19" s="10">
        <f t="shared" si="2"/>
        <v>1435300</v>
      </c>
      <c r="G19" s="5" t="s">
        <v>81</v>
      </c>
      <c r="H19" s="17" t="s">
        <v>25</v>
      </c>
      <c r="I19" s="19">
        <f>184400+915600+12152+17706.8+2150+7991.2</f>
        <v>1140000</v>
      </c>
      <c r="J19" s="5" t="s">
        <v>76</v>
      </c>
      <c r="K19" s="5" t="s">
        <v>82</v>
      </c>
      <c r="L19" s="19">
        <f t="shared" si="3"/>
        <v>295300</v>
      </c>
      <c r="M19" s="5"/>
    </row>
    <row r="20" ht="60.75" customHeight="1" spans="1:13">
      <c r="A20" s="5">
        <v>15</v>
      </c>
      <c r="B20" s="16" t="s">
        <v>83</v>
      </c>
      <c r="C20" s="18" t="s">
        <v>84</v>
      </c>
      <c r="D20" s="11" t="s">
        <v>85</v>
      </c>
      <c r="E20" s="10">
        <v>70000</v>
      </c>
      <c r="F20" s="10">
        <f t="shared" si="2"/>
        <v>70000</v>
      </c>
      <c r="G20" s="5"/>
      <c r="H20" s="17" t="s">
        <v>25</v>
      </c>
      <c r="I20" s="19">
        <v>70000</v>
      </c>
      <c r="J20" s="5" t="s">
        <v>86</v>
      </c>
      <c r="K20" s="5" t="s">
        <v>87</v>
      </c>
      <c r="L20" s="19">
        <f t="shared" si="3"/>
        <v>0</v>
      </c>
      <c r="M20" s="5"/>
    </row>
    <row r="21" ht="60.75" customHeight="1" spans="1:13">
      <c r="A21" s="5">
        <v>16</v>
      </c>
      <c r="B21" s="16" t="s">
        <v>88</v>
      </c>
      <c r="C21" s="18" t="s">
        <v>89</v>
      </c>
      <c r="D21" s="11" t="s">
        <v>90</v>
      </c>
      <c r="E21" s="10">
        <v>600000</v>
      </c>
      <c r="F21" s="10">
        <f t="shared" si="2"/>
        <v>600000</v>
      </c>
      <c r="G21" s="5"/>
      <c r="H21" s="17" t="s">
        <v>25</v>
      </c>
      <c r="I21" s="19">
        <v>499316.08</v>
      </c>
      <c r="J21" s="5" t="s">
        <v>91</v>
      </c>
      <c r="K21" s="5" t="s">
        <v>90</v>
      </c>
      <c r="L21" s="19">
        <f t="shared" si="3"/>
        <v>100683.92</v>
      </c>
      <c r="M21" s="5"/>
    </row>
    <row r="22" ht="60.75" customHeight="1" spans="1:13">
      <c r="A22" s="5">
        <v>17</v>
      </c>
      <c r="B22" s="16" t="s">
        <v>92</v>
      </c>
      <c r="C22" s="18" t="s">
        <v>93</v>
      </c>
      <c r="D22" s="11" t="s">
        <v>94</v>
      </c>
      <c r="E22" s="10">
        <v>200000</v>
      </c>
      <c r="F22" s="10">
        <f t="shared" si="2"/>
        <v>200000</v>
      </c>
      <c r="G22" s="5"/>
      <c r="H22" s="17" t="s">
        <v>25</v>
      </c>
      <c r="I22" s="19">
        <v>200000</v>
      </c>
      <c r="J22" s="5" t="s">
        <v>95</v>
      </c>
      <c r="K22" s="5" t="s">
        <v>53</v>
      </c>
      <c r="L22" s="19">
        <f t="shared" si="3"/>
        <v>0</v>
      </c>
      <c r="M22" s="5"/>
    </row>
    <row r="23" ht="60.75" customHeight="1" spans="1:13">
      <c r="A23" s="5">
        <v>18</v>
      </c>
      <c r="B23" s="16" t="s">
        <v>96</v>
      </c>
      <c r="C23" s="18" t="s">
        <v>97</v>
      </c>
      <c r="D23" s="11" t="s">
        <v>98</v>
      </c>
      <c r="E23" s="10">
        <v>700000</v>
      </c>
      <c r="F23" s="10">
        <f t="shared" si="2"/>
        <v>700000</v>
      </c>
      <c r="G23" s="5"/>
      <c r="H23" s="17" t="s">
        <v>25</v>
      </c>
      <c r="I23" s="19">
        <f>100000+10000</f>
        <v>110000</v>
      </c>
      <c r="J23" s="11" t="s">
        <v>99</v>
      </c>
      <c r="K23" s="5" t="s">
        <v>100</v>
      </c>
      <c r="L23" s="19">
        <f t="shared" si="3"/>
        <v>590000</v>
      </c>
      <c r="M23" s="5"/>
    </row>
    <row r="24" ht="60.75" customHeight="1" spans="1:13">
      <c r="A24" s="5">
        <v>19</v>
      </c>
      <c r="B24" s="13" t="s">
        <v>101</v>
      </c>
      <c r="C24" s="18" t="s">
        <v>102</v>
      </c>
      <c r="D24" s="11" t="s">
        <v>103</v>
      </c>
      <c r="E24" s="10">
        <v>200000</v>
      </c>
      <c r="F24" s="10">
        <f t="shared" si="2"/>
        <v>200000</v>
      </c>
      <c r="G24" s="5"/>
      <c r="H24" s="17" t="s">
        <v>25</v>
      </c>
      <c r="I24" s="19">
        <v>200000</v>
      </c>
      <c r="J24" s="5" t="s">
        <v>104</v>
      </c>
      <c r="K24" s="5" t="s">
        <v>103</v>
      </c>
      <c r="L24" s="19">
        <f t="shared" si="3"/>
        <v>0</v>
      </c>
      <c r="M24" s="5"/>
    </row>
    <row r="25" ht="60.75" customHeight="1" spans="1:13">
      <c r="A25" s="5">
        <v>20</v>
      </c>
      <c r="B25" s="5" t="s">
        <v>105</v>
      </c>
      <c r="C25" s="5" t="s">
        <v>106</v>
      </c>
      <c r="D25" s="5" t="s">
        <v>107</v>
      </c>
      <c r="E25" s="10">
        <v>100000</v>
      </c>
      <c r="F25" s="10">
        <f t="shared" si="2"/>
        <v>100000</v>
      </c>
      <c r="G25" s="5"/>
      <c r="H25" s="17" t="s">
        <v>25</v>
      </c>
      <c r="I25" s="19">
        <v>100000</v>
      </c>
      <c r="J25" s="5" t="s">
        <v>62</v>
      </c>
      <c r="K25" s="5" t="s">
        <v>63</v>
      </c>
      <c r="L25" s="19">
        <f t="shared" si="3"/>
        <v>0</v>
      </c>
      <c r="M25" s="5"/>
    </row>
    <row r="26" s="1" customFormat="1" ht="60.75" customHeight="1" spans="1:13">
      <c r="A26" s="5">
        <v>21</v>
      </c>
      <c r="B26" s="5" t="s">
        <v>108</v>
      </c>
      <c r="C26" s="5" t="s">
        <v>109</v>
      </c>
      <c r="D26" s="5" t="s">
        <v>110</v>
      </c>
      <c r="E26" s="19">
        <v>16402.1</v>
      </c>
      <c r="F26" s="10">
        <f t="shared" si="2"/>
        <v>16402.1</v>
      </c>
      <c r="G26" s="5"/>
      <c r="H26" s="17" t="s">
        <v>25</v>
      </c>
      <c r="I26" s="19">
        <v>16402.1</v>
      </c>
      <c r="J26" s="5" t="s">
        <v>111</v>
      </c>
      <c r="K26" s="5" t="s">
        <v>112</v>
      </c>
      <c r="L26" s="19">
        <f t="shared" si="3"/>
        <v>0</v>
      </c>
      <c r="M26" s="5"/>
    </row>
    <row r="27" s="1" customFormat="1" ht="60.75" customHeight="1" spans="1:13">
      <c r="A27" s="5">
        <v>22</v>
      </c>
      <c r="B27" s="5" t="s">
        <v>113</v>
      </c>
      <c r="C27" s="5" t="s">
        <v>114</v>
      </c>
      <c r="D27" s="20" t="s">
        <v>115</v>
      </c>
      <c r="E27" s="19">
        <f>1325795+225000</f>
        <v>1550795</v>
      </c>
      <c r="F27" s="10">
        <f t="shared" si="2"/>
        <v>1550795</v>
      </c>
      <c r="G27" s="5"/>
      <c r="H27" s="17" t="s">
        <v>25</v>
      </c>
      <c r="I27" s="19">
        <f>1325795+225000</f>
        <v>1550795</v>
      </c>
      <c r="J27" s="5" t="s">
        <v>116</v>
      </c>
      <c r="K27" s="20" t="s">
        <v>115</v>
      </c>
      <c r="L27" s="19">
        <f t="shared" si="3"/>
        <v>0</v>
      </c>
      <c r="M27" s="5"/>
    </row>
    <row r="28" s="1" customFormat="1" ht="60.75" customHeight="1" spans="1:13">
      <c r="A28" s="5">
        <v>23</v>
      </c>
      <c r="B28" s="5" t="s">
        <v>117</v>
      </c>
      <c r="C28" s="5" t="s">
        <v>118</v>
      </c>
      <c r="D28" s="21" t="s">
        <v>119</v>
      </c>
      <c r="E28" s="19">
        <v>2411300</v>
      </c>
      <c r="F28" s="10">
        <f t="shared" si="2"/>
        <v>2411300</v>
      </c>
      <c r="G28" s="5"/>
      <c r="H28" s="17" t="s">
        <v>25</v>
      </c>
      <c r="I28" s="19">
        <f>10880.45+1430532.85+109150+194400+622992.6</f>
        <v>2367955.9</v>
      </c>
      <c r="J28" s="5" t="s">
        <v>116</v>
      </c>
      <c r="K28" s="5" t="s">
        <v>120</v>
      </c>
      <c r="L28" s="19">
        <f t="shared" si="3"/>
        <v>43344.1000000001</v>
      </c>
      <c r="M28" s="5"/>
    </row>
    <row r="29" s="1" customFormat="1" ht="60.75" customHeight="1" spans="1:13">
      <c r="A29" s="5">
        <v>24</v>
      </c>
      <c r="B29" s="5" t="s">
        <v>121</v>
      </c>
      <c r="C29" s="5" t="s">
        <v>122</v>
      </c>
      <c r="D29" s="21" t="s">
        <v>123</v>
      </c>
      <c r="E29" s="19">
        <v>41800</v>
      </c>
      <c r="F29" s="10">
        <f t="shared" si="2"/>
        <v>41800</v>
      </c>
      <c r="G29" s="5"/>
      <c r="H29" s="17" t="s">
        <v>25</v>
      </c>
      <c r="I29" s="19">
        <v>41800</v>
      </c>
      <c r="J29" s="5" t="s">
        <v>124</v>
      </c>
      <c r="K29" s="5" t="s">
        <v>125</v>
      </c>
      <c r="L29" s="19">
        <f t="shared" si="3"/>
        <v>0</v>
      </c>
      <c r="M29" s="5"/>
    </row>
    <row r="30" s="1" customFormat="1" ht="60.75" customHeight="1" spans="1:13">
      <c r="A30" s="5">
        <v>25</v>
      </c>
      <c r="B30" s="5" t="s">
        <v>126</v>
      </c>
      <c r="C30" s="5" t="s">
        <v>127</v>
      </c>
      <c r="D30" s="5" t="s">
        <v>128</v>
      </c>
      <c r="E30" s="12">
        <v>4752000</v>
      </c>
      <c r="F30" s="10">
        <f t="shared" si="2"/>
        <v>4752000</v>
      </c>
      <c r="G30" s="5"/>
      <c r="H30" s="5" t="s">
        <v>25</v>
      </c>
      <c r="I30" s="19">
        <f>1052000+500000</f>
        <v>1552000</v>
      </c>
      <c r="J30" s="5" t="s">
        <v>76</v>
      </c>
      <c r="K30" s="5" t="s">
        <v>129</v>
      </c>
      <c r="L30" s="19">
        <f t="shared" si="3"/>
        <v>3200000</v>
      </c>
      <c r="M30" s="5"/>
    </row>
    <row r="31" s="1" customFormat="1" ht="60.75" customHeight="1" spans="1:13">
      <c r="A31" s="5">
        <v>26</v>
      </c>
      <c r="B31" s="5" t="s">
        <v>130</v>
      </c>
      <c r="C31" s="5" t="s">
        <v>131</v>
      </c>
      <c r="D31" s="20" t="s">
        <v>132</v>
      </c>
      <c r="E31" s="12">
        <f>7848+133918</f>
        <v>141766</v>
      </c>
      <c r="F31" s="10">
        <f t="shared" si="2"/>
        <v>141766</v>
      </c>
      <c r="G31" s="5"/>
      <c r="H31" s="5" t="s">
        <v>25</v>
      </c>
      <c r="I31" s="19">
        <v>7848</v>
      </c>
      <c r="J31" s="5" t="s">
        <v>86</v>
      </c>
      <c r="K31" s="5" t="s">
        <v>87</v>
      </c>
      <c r="L31" s="19">
        <f t="shared" si="3"/>
        <v>133918</v>
      </c>
      <c r="M31" s="5"/>
    </row>
    <row r="32" s="1" customFormat="1" ht="60.75" customHeight="1" spans="1:13">
      <c r="A32" s="5">
        <v>27</v>
      </c>
      <c r="B32" s="5" t="s">
        <v>133</v>
      </c>
      <c r="C32" s="5" t="s">
        <v>134</v>
      </c>
      <c r="D32" s="20" t="s">
        <v>135</v>
      </c>
      <c r="E32" s="12">
        <v>100000</v>
      </c>
      <c r="F32" s="10">
        <f t="shared" si="2"/>
        <v>100000</v>
      </c>
      <c r="G32" s="5"/>
      <c r="H32" s="5" t="s">
        <v>25</v>
      </c>
      <c r="I32" s="19">
        <f>7642.8+2357.2</f>
        <v>10000</v>
      </c>
      <c r="J32" s="5" t="s">
        <v>86</v>
      </c>
      <c r="K32" s="5" t="s">
        <v>136</v>
      </c>
      <c r="L32" s="19">
        <f t="shared" si="3"/>
        <v>90000</v>
      </c>
      <c r="M32" s="5"/>
    </row>
    <row r="33" s="1" customFormat="1" ht="60.75" customHeight="1" spans="1:13">
      <c r="A33" s="5">
        <v>28</v>
      </c>
      <c r="B33" s="5" t="s">
        <v>137</v>
      </c>
      <c r="C33" s="5" t="s">
        <v>138</v>
      </c>
      <c r="D33" s="20" t="s">
        <v>139</v>
      </c>
      <c r="E33" s="19">
        <v>400000</v>
      </c>
      <c r="F33" s="10">
        <f t="shared" si="2"/>
        <v>400000</v>
      </c>
      <c r="G33" s="5"/>
      <c r="H33" s="5" t="s">
        <v>25</v>
      </c>
      <c r="I33" s="19">
        <f>10000+30000</f>
        <v>40000</v>
      </c>
      <c r="J33" s="5" t="s">
        <v>140</v>
      </c>
      <c r="K33" s="5" t="s">
        <v>141</v>
      </c>
      <c r="L33" s="19">
        <f t="shared" si="3"/>
        <v>360000</v>
      </c>
      <c r="M33" s="5"/>
    </row>
    <row r="34" s="1" customFormat="1" ht="60.75" customHeight="1" spans="1:13">
      <c r="A34" s="5">
        <v>29</v>
      </c>
      <c r="B34" s="5" t="s">
        <v>142</v>
      </c>
      <c r="C34" s="5" t="s">
        <v>143</v>
      </c>
      <c r="D34" s="20" t="s">
        <v>142</v>
      </c>
      <c r="E34" s="19">
        <v>119450</v>
      </c>
      <c r="F34" s="10">
        <f t="shared" si="2"/>
        <v>119450</v>
      </c>
      <c r="G34" s="5"/>
      <c r="H34" s="5" t="s">
        <v>25</v>
      </c>
      <c r="I34" s="19">
        <v>119450</v>
      </c>
      <c r="J34" s="5" t="s">
        <v>144</v>
      </c>
      <c r="K34" s="5" t="s">
        <v>145</v>
      </c>
      <c r="L34" s="19">
        <f t="shared" si="3"/>
        <v>0</v>
      </c>
      <c r="M34" s="5"/>
    </row>
    <row r="35" s="1" customFormat="1" ht="75" customHeight="1" spans="1:13">
      <c r="A35" s="5">
        <v>30</v>
      </c>
      <c r="B35" s="22" t="s">
        <v>146</v>
      </c>
      <c r="C35" s="22" t="s">
        <v>147</v>
      </c>
      <c r="D35" s="22" t="s">
        <v>148</v>
      </c>
      <c r="E35" s="23">
        <v>27097000</v>
      </c>
      <c r="F35" s="10">
        <f t="shared" si="2"/>
        <v>27097000</v>
      </c>
      <c r="G35" s="22"/>
      <c r="H35" s="5" t="s">
        <v>25</v>
      </c>
      <c r="I35" s="23">
        <f>9506970.6</f>
        <v>9506970.6</v>
      </c>
      <c r="J35" s="22" t="s">
        <v>149</v>
      </c>
      <c r="K35" s="22" t="s">
        <v>150</v>
      </c>
      <c r="L35" s="19">
        <f t="shared" si="3"/>
        <v>17590029.4</v>
      </c>
      <c r="M35" s="22"/>
    </row>
    <row r="36" spans="5:5">
      <c r="E36" s="3"/>
    </row>
    <row r="37" spans="5:5">
      <c r="E37" s="3"/>
    </row>
    <row r="38" spans="5:5">
      <c r="E38" s="3"/>
    </row>
    <row r="39" spans="5:5">
      <c r="E39" s="3"/>
    </row>
    <row r="40" spans="5:5">
      <c r="E40" s="3"/>
    </row>
    <row r="41" spans="5:5">
      <c r="E41" s="3"/>
    </row>
    <row r="42" spans="5:5">
      <c r="E42" s="3"/>
    </row>
    <row r="43" spans="5:5">
      <c r="E43" s="3"/>
    </row>
    <row r="44" spans="5:5">
      <c r="E44" s="3"/>
    </row>
    <row r="45" spans="5:5">
      <c r="E45" s="3"/>
    </row>
    <row r="46" spans="5:5">
      <c r="E46" s="3"/>
    </row>
    <row r="47" spans="5:5">
      <c r="E47" s="3"/>
    </row>
    <row r="48" spans="5:5">
      <c r="E48" s="3"/>
    </row>
    <row r="49" spans="5:5">
      <c r="E49" s="3"/>
    </row>
    <row r="50" spans="5:5">
      <c r="E50" s="3"/>
    </row>
    <row r="51" spans="5:5">
      <c r="E51" s="3"/>
    </row>
    <row r="52" spans="5:5">
      <c r="E52" s="3"/>
    </row>
    <row r="53" spans="5:5">
      <c r="E53" s="3"/>
    </row>
    <row r="54" spans="5:5">
      <c r="E54" s="3"/>
    </row>
    <row r="55" spans="5:5">
      <c r="E55" s="3"/>
    </row>
    <row r="56" spans="5:5">
      <c r="E56" s="3"/>
    </row>
    <row r="57" spans="5:5">
      <c r="E57" s="3"/>
    </row>
    <row r="58" spans="5:5">
      <c r="E58" s="3"/>
    </row>
    <row r="59" spans="5:5">
      <c r="E59" s="3"/>
    </row>
    <row r="60" spans="5:5">
      <c r="E60" s="3"/>
    </row>
    <row r="61" spans="5:5">
      <c r="E61" s="3"/>
    </row>
    <row r="62" spans="5:5">
      <c r="E62" s="3"/>
    </row>
    <row r="63" spans="5:5">
      <c r="E63" s="3"/>
    </row>
    <row r="64" spans="5:5">
      <c r="E64" s="3"/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  <row r="72" spans="5:5">
      <c r="E72" s="3"/>
    </row>
    <row r="73" spans="5:5">
      <c r="E73" s="3"/>
    </row>
    <row r="74" spans="5:5">
      <c r="E74" s="3"/>
    </row>
    <row r="75" spans="5:5">
      <c r="E75" s="3"/>
    </row>
    <row r="76" spans="5:5">
      <c r="E76" s="3"/>
    </row>
    <row r="77" spans="5:5">
      <c r="E77" s="3"/>
    </row>
    <row r="78" spans="5:5">
      <c r="E78" s="3"/>
    </row>
    <row r="79" spans="5:5">
      <c r="E79" s="3"/>
    </row>
    <row r="80" spans="5:5">
      <c r="E80" s="3"/>
    </row>
    <row r="81" spans="5:5">
      <c r="E81" s="3"/>
    </row>
    <row r="82" spans="5:5">
      <c r="E82" s="3"/>
    </row>
    <row r="83" spans="5:5">
      <c r="E83" s="3"/>
    </row>
    <row r="84" spans="5:5">
      <c r="E84" s="3"/>
    </row>
    <row r="85" spans="5:5">
      <c r="E85" s="3"/>
    </row>
    <row r="86" spans="5:5">
      <c r="E86" s="3"/>
    </row>
    <row r="87" spans="5:5">
      <c r="E87" s="3"/>
    </row>
    <row r="88" spans="5:5">
      <c r="E88" s="3"/>
    </row>
    <row r="89" spans="5:5">
      <c r="E89" s="3"/>
    </row>
    <row r="90" spans="5:5">
      <c r="E90" s="3"/>
    </row>
    <row r="91" spans="5:5">
      <c r="E91" s="3"/>
    </row>
    <row r="92" spans="5:5">
      <c r="E92" s="3"/>
    </row>
    <row r="93" spans="5:5">
      <c r="E93" s="3"/>
    </row>
    <row r="94" spans="5:5">
      <c r="E94" s="3"/>
    </row>
    <row r="95" spans="5:5">
      <c r="E95" s="3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05555555556" right="0.511805555555556" top="0.314583333333333" bottom="0.236111111111111" header="0.118055555555556" footer="0.0784722222222222"/>
  <pageSetup paperSize="9" scale="54" fitToHeight="0" orientation="landscape" horizontalDpi="600"/>
  <headerFooter>
    <oddFooter>&amp;C第&amp;P页-（财政专项）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财政专项2021.1-10月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原来是你</cp:lastModifiedBy>
  <dcterms:created xsi:type="dcterms:W3CDTF">2021-11-22T09:00:54Z</dcterms:created>
  <dcterms:modified xsi:type="dcterms:W3CDTF">2021-11-22T09:02:02Z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F2CB19CA40944442B9592E43264B7C63</vt:lpwstr>
  </property>
  <property fmtid="{D5CDD505-2E9C-101B-9397-08002B2CF9AE}" pid="3" name="KSOProductBuildVer">
    <vt:lpwstr>2052-11.1.0.11045</vt:lpwstr>
  </property>
</Properties>
</file>