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971" activeTab="20"/>
  </bookViews>
  <sheets>
    <sheet name="封面" sheetId="42" r:id="rId1"/>
    <sheet name="目录" sheetId="39" r:id="rId2"/>
    <sheet name="表一" sheetId="3" r:id="rId3"/>
    <sheet name="表二" sheetId="4" r:id="rId4"/>
    <sheet name="表三" sheetId="27" r:id="rId5"/>
    <sheet name="表四" sheetId="13" r:id="rId6"/>
    <sheet name="表五" sheetId="43" r:id="rId7"/>
    <sheet name="表六" sheetId="44" r:id="rId8"/>
    <sheet name="表七" sheetId="40" r:id="rId9"/>
    <sheet name="表八" sheetId="41" r:id="rId10"/>
    <sheet name="表九" sheetId="29" r:id="rId11"/>
    <sheet name="表十" sheetId="11" r:id="rId12"/>
    <sheet name="表十一" sheetId="8" r:id="rId13"/>
    <sheet name="表十二" sheetId="36" r:id="rId14"/>
    <sheet name="表十三" sheetId="7" r:id="rId15"/>
    <sheet name="表十四" sheetId="37" r:id="rId16"/>
    <sheet name="表十五" sheetId="19" r:id="rId17"/>
    <sheet name="表十六" sheetId="23" r:id="rId18"/>
    <sheet name="表十七" sheetId="45" r:id="rId19"/>
    <sheet name="表十八" sheetId="25" r:id="rId20"/>
    <sheet name="表十九" sheetId="34" r:id="rId21"/>
    <sheet name="表二十" sheetId="33" r:id="rId22"/>
  </sheets>
  <definedNames>
    <definedName name="_6_其他">#REF!</definedName>
    <definedName name="_xlnm._FilterDatabase" localSheetId="11" hidden="1">表十!$A$6:$L$22</definedName>
    <definedName name="A">#REF!</definedName>
    <definedName name="_xlnm.Print_Area" localSheetId="12">表十一!$A$1:$D$22</definedName>
    <definedName name="_xlnm.Print_Area" localSheetId="3">表二!$A$1:$F$27</definedName>
    <definedName name="_xlnm.Print_Area" localSheetId="2">表一!$A$1:$G$43</definedName>
    <definedName name="_xlnm.Print_Area" localSheetId="14">表十三!$A$1:$F$12</definedName>
    <definedName name="_xlnm.Print_Area" localSheetId="16">表十五!$A$1:$B$16</definedName>
    <definedName name="_xlnm.Print_Area" localSheetId="5">表四!$A$1:$I$7</definedName>
    <definedName name="_xlnm.Print_Area" localSheetId="11">表十!$A$1:$K$23</definedName>
    <definedName name="_xlnm.Print_Area" hidden="1">#N/A</definedName>
    <definedName name="_xlnm.Print_Titles" localSheetId="3">表二!$1:$5</definedName>
    <definedName name="_xlnm.Print_Titles" localSheetId="2">表一!$2:$4</definedName>
    <definedName name="_xlnm.Print_Titles" localSheetId="5">表四!$1:$6</definedName>
    <definedName name="_xlnm.Print_Titles" localSheetId="11">表十!$1:$5</definedName>
    <definedName name="_xlnm.Print_Titles" hidden="1">#N/A</definedName>
    <definedName name="Sheet1">#REF!</definedName>
    <definedName name="地区名称" localSheetId="16">#REF!</definedName>
    <definedName name="地区名称">#REF!</definedName>
    <definedName name="_xlnm.Print_Titles" localSheetId="4">表三!$2:$5</definedName>
    <definedName name="_xlnm.Print_Titles" localSheetId="17">表十六!$2:$4</definedName>
  </definedNames>
  <calcPr calcId="144525" fullPrecision="0"/>
</workbook>
</file>

<file path=xl/sharedStrings.xml><?xml version="1.0" encoding="utf-8"?>
<sst xmlns="http://schemas.openxmlformats.org/spreadsheetml/2006/main" count="2233" uniqueCount="727">
  <si>
    <t>2020年株洲市天元区政府财政预算公开表格</t>
  </si>
  <si>
    <r>
      <rPr>
        <b/>
        <sz val="18"/>
        <rFont val="宋体"/>
        <charset val="134"/>
      </rPr>
      <t>目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录</t>
    </r>
  </si>
  <si>
    <r>
      <rPr>
        <sz val="18"/>
        <rFont val="黑体"/>
        <charset val="134"/>
      </rPr>
      <t>一、</t>
    </r>
  </si>
  <si>
    <r>
      <rPr>
        <sz val="18"/>
        <rFont val="Times New Roman"/>
        <charset val="134"/>
      </rPr>
      <t>2020</t>
    </r>
    <r>
      <rPr>
        <sz val="18"/>
        <rFont val="黑体"/>
        <charset val="134"/>
      </rPr>
      <t>年株洲市天元区本级预算表</t>
    </r>
  </si>
  <si>
    <r>
      <rPr>
        <sz val="12"/>
        <rFont val="仿宋_GB2312"/>
        <charset val="134"/>
      </rPr>
      <t>表一：</t>
    </r>
  </si>
  <si>
    <t>一般公共预算收入预算表</t>
  </si>
  <si>
    <r>
      <rPr>
        <sz val="12"/>
        <rFont val="仿宋_GB2312"/>
        <charset val="134"/>
      </rPr>
      <t>表二：</t>
    </r>
  </si>
  <si>
    <t>一般公共预算支出预算表</t>
  </si>
  <si>
    <r>
      <rPr>
        <sz val="12"/>
        <rFont val="仿宋_GB2312"/>
        <charset val="134"/>
      </rPr>
      <t>表三：</t>
    </r>
  </si>
  <si>
    <t>一般公共预算本级支出预算表</t>
  </si>
  <si>
    <t>表四：</t>
  </si>
  <si>
    <t>一般公共预算本级基本支出预算表</t>
  </si>
  <si>
    <t>表五：</t>
  </si>
  <si>
    <t>一般公共预算税收返还和转移支付预算分项目表</t>
  </si>
  <si>
    <t>表六：</t>
  </si>
  <si>
    <t>一般公共预算收返还和转移支付预算分地区表</t>
  </si>
  <si>
    <t>表七：</t>
  </si>
  <si>
    <t>政府性基金收入预算表</t>
  </si>
  <si>
    <t>表八：</t>
  </si>
  <si>
    <t>政府性基金支出预算表</t>
  </si>
  <si>
    <t>表九：</t>
  </si>
  <si>
    <t>政府性基金转移支付预算表</t>
  </si>
  <si>
    <t>表十：</t>
  </si>
  <si>
    <t>政府性基金支出预算表（按功能科目）</t>
  </si>
  <si>
    <t>表十一：</t>
  </si>
  <si>
    <t>国有资本经营收入预算表</t>
  </si>
  <si>
    <t>表十二：</t>
  </si>
  <si>
    <t>国有资本经营支出预算表</t>
  </si>
  <si>
    <t>表十三：</t>
  </si>
  <si>
    <t>社会保险基金收入预算表</t>
  </si>
  <si>
    <t>表十四：</t>
  </si>
  <si>
    <t>社会保险基金支出预算表</t>
  </si>
  <si>
    <t>表十五：</t>
  </si>
  <si>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三公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等经费预算财政拨款情况统计表</t>
    </r>
  </si>
  <si>
    <t>表十六：</t>
  </si>
  <si>
    <t>专项转移支付分项目表</t>
  </si>
  <si>
    <t>表十七：</t>
  </si>
  <si>
    <t>专项转移支付分地区表</t>
  </si>
  <si>
    <t>表十八：</t>
  </si>
  <si>
    <t>天元区扶贫资金预算表</t>
  </si>
  <si>
    <t>表十九：</t>
  </si>
  <si>
    <r>
      <t>2020</t>
    </r>
    <r>
      <rPr>
        <sz val="12"/>
        <rFont val="仿宋_GB2312"/>
        <charset val="134"/>
      </rPr>
      <t>年株洲市天元区政府一般债务限额及政府债务余额情况表</t>
    </r>
  </si>
  <si>
    <t>表二十：</t>
  </si>
  <si>
    <r>
      <t>2020</t>
    </r>
    <r>
      <rPr>
        <sz val="12"/>
        <rFont val="仿宋_GB2312"/>
        <charset val="134"/>
      </rPr>
      <t>年株洲市天元区政府专项债务限额及政府债务余额情况表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</si>
  <si>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</t>
    </r>
  </si>
  <si>
    <r>
      <rPr>
        <sz val="11"/>
        <rFont val="宋体"/>
        <charset val="134"/>
      </rPr>
      <t>单位：万元</t>
    </r>
  </si>
  <si>
    <r>
      <rPr>
        <sz val="11"/>
        <color indexed="8"/>
        <rFont val="Times New Roman"/>
        <charset val="134"/>
      </rPr>
      <t xml:space="preserve">  </t>
    </r>
    <r>
      <rPr>
        <sz val="11"/>
        <color indexed="8"/>
        <rFont val="宋体"/>
        <charset val="134"/>
      </rPr>
      <t>项</t>
    </r>
    <r>
      <rPr>
        <sz val="11"/>
        <color indexed="8"/>
        <rFont val="Times New Roman"/>
        <charset val="134"/>
      </rPr>
      <t xml:space="preserve">   </t>
    </r>
    <r>
      <rPr>
        <sz val="11"/>
        <color indexed="8"/>
        <rFont val="宋体"/>
        <charset val="134"/>
      </rPr>
      <t>目</t>
    </r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</si>
  <si>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年预算数</t>
    </r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</si>
  <si>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年完成数</t>
    </r>
  </si>
  <si>
    <r>
      <rPr>
        <sz val="11"/>
        <rFont val="Times New Roman"/>
        <charset val="134"/>
      </rPr>
      <t>2020</t>
    </r>
    <r>
      <rPr>
        <sz val="11"/>
        <rFont val="宋体"/>
        <charset val="134"/>
      </rPr>
      <t>年预算数</t>
    </r>
  </si>
  <si>
    <r>
      <rPr>
        <sz val="11"/>
        <rFont val="宋体"/>
        <charset val="134"/>
      </rPr>
      <t>增减额</t>
    </r>
  </si>
  <si>
    <r>
      <rPr>
        <sz val="11"/>
        <rFont val="宋体"/>
        <charset val="134"/>
      </rPr>
      <t>增减</t>
    </r>
    <r>
      <rPr>
        <sz val="11"/>
        <rFont val="Times New Roman"/>
        <charset val="134"/>
      </rPr>
      <t>%</t>
    </r>
  </si>
  <si>
    <r>
      <rPr>
        <b/>
        <sz val="11"/>
        <color indexed="8"/>
        <rFont val="黑体"/>
        <charset val="134"/>
      </rPr>
      <t>一般公共预算总收入</t>
    </r>
  </si>
  <si>
    <r>
      <rPr>
        <sz val="11"/>
        <color indexed="8"/>
        <rFont val="宋体"/>
        <charset val="134"/>
      </rPr>
      <t>其中：税收收入</t>
    </r>
  </si>
  <si>
    <r>
      <rPr>
        <sz val="11"/>
        <color indexed="8"/>
        <rFont val="Times New Roman"/>
        <charset val="134"/>
      </rPr>
      <t xml:space="preserve">            </t>
    </r>
    <r>
      <rPr>
        <sz val="11"/>
        <color indexed="8"/>
        <rFont val="宋体"/>
        <charset val="134"/>
      </rPr>
      <t>非税收入</t>
    </r>
  </si>
  <si>
    <r>
      <rPr>
        <sz val="11"/>
        <color indexed="8"/>
        <rFont val="宋体"/>
        <charset val="134"/>
      </rPr>
      <t>税收收入占总收入的比例</t>
    </r>
    <r>
      <rPr>
        <sz val="11"/>
        <color indexed="8"/>
        <rFont val="Times New Roman"/>
        <charset val="134"/>
      </rPr>
      <t xml:space="preserve">%        </t>
    </r>
  </si>
  <si>
    <r>
      <rPr>
        <b/>
        <sz val="11"/>
        <color indexed="8"/>
        <rFont val="黑体"/>
        <charset val="134"/>
      </rPr>
      <t>一、地方一般公共预算收入</t>
    </r>
  </si>
  <si>
    <r>
      <rPr>
        <sz val="11"/>
        <color indexed="8"/>
        <rFont val="宋体"/>
        <charset val="134"/>
      </rPr>
      <t>（一）税收收入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</si>
  <si>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、增值税</t>
    </r>
  </si>
  <si>
    <r>
      <rPr>
        <sz val="11"/>
        <color rgb="FF000000"/>
        <rFont val="宋体"/>
        <charset val="134"/>
      </rPr>
      <t>2、企业所得税（</t>
    </r>
    <r>
      <rPr>
        <sz val="11"/>
        <color rgb="FF000000"/>
        <rFont val="Times New Roman"/>
        <charset val="134"/>
      </rPr>
      <t>28%</t>
    </r>
    <r>
      <rPr>
        <sz val="11"/>
        <color rgb="FF000000"/>
        <rFont val="宋体"/>
        <charset val="134"/>
      </rPr>
      <t>部分）</t>
    </r>
  </si>
  <si>
    <r>
      <rPr>
        <sz val="11"/>
        <color rgb="FF000000"/>
        <rFont val="宋体"/>
        <charset val="134"/>
      </rPr>
      <t>3、个人所得税（</t>
    </r>
    <r>
      <rPr>
        <sz val="11"/>
        <color rgb="FF000000"/>
        <rFont val="Times New Roman"/>
        <charset val="134"/>
      </rPr>
      <t>28%</t>
    </r>
    <r>
      <rPr>
        <sz val="11"/>
        <color rgb="FF000000"/>
        <rFont val="宋体"/>
        <charset val="134"/>
      </rPr>
      <t>部分）</t>
    </r>
  </si>
  <si>
    <r>
      <rPr>
        <sz val="11"/>
        <color rgb="FF000000"/>
        <rFont val="宋体"/>
        <charset val="134"/>
      </rPr>
      <t>4、资源税（</t>
    </r>
    <r>
      <rPr>
        <sz val="11"/>
        <color rgb="FF000000"/>
        <rFont val="Times New Roman"/>
        <charset val="134"/>
      </rPr>
      <t>75%</t>
    </r>
    <r>
      <rPr>
        <sz val="11"/>
        <color rgb="FF000000"/>
        <rFont val="宋体"/>
        <charset val="134"/>
      </rPr>
      <t>部分）</t>
    </r>
  </si>
  <si>
    <t>5、城市维护建设税</t>
  </si>
  <si>
    <t>6、房产税</t>
  </si>
  <si>
    <t>7、印花税</t>
  </si>
  <si>
    <r>
      <rPr>
        <sz val="11"/>
        <color rgb="FF000000"/>
        <rFont val="宋体"/>
        <charset val="134"/>
      </rPr>
      <t>8、城镇土地使用税（</t>
    </r>
    <r>
      <rPr>
        <sz val="11"/>
        <color rgb="FF000000"/>
        <rFont val="Times New Roman"/>
        <charset val="134"/>
      </rPr>
      <t>70%</t>
    </r>
    <r>
      <rPr>
        <sz val="11"/>
        <color rgb="FF000000"/>
        <rFont val="宋体"/>
        <charset val="134"/>
      </rPr>
      <t>部分）</t>
    </r>
  </si>
  <si>
    <t>9、土地增值税</t>
  </si>
  <si>
    <t xml:space="preserve">   </t>
  </si>
  <si>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、耕地占用税</t>
    </r>
  </si>
  <si>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、契税</t>
    </r>
  </si>
  <si>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、环境保护税（</t>
    </r>
    <r>
      <rPr>
        <sz val="11"/>
        <color rgb="FF000000"/>
        <rFont val="Times New Roman"/>
        <charset val="134"/>
      </rPr>
      <t>70%</t>
    </r>
    <r>
      <rPr>
        <sz val="11"/>
        <color rgb="FF000000"/>
        <rFont val="宋体"/>
        <charset val="134"/>
      </rPr>
      <t>部分）</t>
    </r>
  </si>
  <si>
    <r>
      <rPr>
        <sz val="11"/>
        <color indexed="8"/>
        <rFont val="宋体"/>
        <charset val="134"/>
      </rPr>
      <t>（二）非税收入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</si>
  <si>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、专项收入</t>
    </r>
  </si>
  <si>
    <r>
      <rPr>
        <sz val="11"/>
        <color indexed="8"/>
        <rFont val="Times New Roman"/>
        <charset val="134"/>
      </rPr>
      <t xml:space="preserve">           </t>
    </r>
    <r>
      <rPr>
        <sz val="11"/>
        <color indexed="8"/>
        <rFont val="宋体"/>
        <charset val="134"/>
      </rPr>
      <t>其中：教育费附加小计</t>
    </r>
  </si>
  <si>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、行政事业性收费收入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</si>
  <si>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、罚没收入</t>
    </r>
  </si>
  <si>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、国有资本经营收入</t>
    </r>
  </si>
  <si>
    <r>
      <rPr>
        <sz val="11"/>
        <color indexed="8"/>
        <rFont val="Times New Roman"/>
        <charset val="134"/>
      </rPr>
      <t>5</t>
    </r>
    <r>
      <rPr>
        <sz val="11"/>
        <color indexed="8"/>
        <rFont val="宋体"/>
        <charset val="134"/>
      </rPr>
      <t>、国有资源（资产）有偿使用收入</t>
    </r>
  </si>
  <si>
    <r>
      <rPr>
        <sz val="11"/>
        <color indexed="8"/>
        <rFont val="Times New Roman"/>
        <charset val="134"/>
      </rPr>
      <t>6</t>
    </r>
    <r>
      <rPr>
        <sz val="11"/>
        <color indexed="8"/>
        <rFont val="宋体"/>
        <charset val="134"/>
      </rPr>
      <t>、其他收入</t>
    </r>
  </si>
  <si>
    <r>
      <rPr>
        <b/>
        <sz val="11"/>
        <color indexed="8"/>
        <rFont val="黑体"/>
        <charset val="134"/>
      </rPr>
      <t>二、上划中央一般公共预算收入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</si>
  <si>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、增值税（</t>
    </r>
    <r>
      <rPr>
        <sz val="11"/>
        <color indexed="8"/>
        <rFont val="Times New Roman"/>
        <charset val="134"/>
      </rPr>
      <t>50%</t>
    </r>
    <r>
      <rPr>
        <sz val="11"/>
        <color indexed="8"/>
        <rFont val="宋体"/>
        <charset val="134"/>
      </rPr>
      <t>部分）</t>
    </r>
  </si>
  <si>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、消费税（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</si>
  <si>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、企业所得税（</t>
    </r>
    <r>
      <rPr>
        <sz val="11"/>
        <color indexed="8"/>
        <rFont val="Times New Roman"/>
        <charset val="134"/>
      </rPr>
      <t>60%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</si>
  <si>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、个人所得税（</t>
    </r>
    <r>
      <rPr>
        <sz val="11"/>
        <color indexed="8"/>
        <rFont val="Times New Roman"/>
        <charset val="134"/>
      </rPr>
      <t>60%</t>
    </r>
    <r>
      <rPr>
        <sz val="11"/>
        <color indexed="8"/>
        <rFont val="宋体"/>
        <charset val="134"/>
      </rPr>
      <t>部分）</t>
    </r>
  </si>
  <si>
    <r>
      <rPr>
        <b/>
        <sz val="11"/>
        <color indexed="8"/>
        <rFont val="黑体"/>
        <charset val="134"/>
      </rPr>
      <t>三、上划省级一般公共预算收入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</si>
  <si>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、增值税（</t>
    </r>
    <r>
      <rPr>
        <sz val="11"/>
        <color indexed="8"/>
        <rFont val="Times New Roman"/>
        <charset val="134"/>
      </rPr>
      <t>12.5%</t>
    </r>
    <r>
      <rPr>
        <sz val="11"/>
        <color indexed="8"/>
        <rFont val="宋体"/>
        <charset val="134"/>
      </rPr>
      <t>部分）</t>
    </r>
  </si>
  <si>
    <r>
      <rPr>
        <sz val="11"/>
        <color rgb="FF000000"/>
        <rFont val="宋体"/>
        <charset val="134"/>
      </rPr>
      <t>2、企业所得税（</t>
    </r>
    <r>
      <rPr>
        <sz val="11"/>
        <color rgb="FF000000"/>
        <rFont val="Times New Roman"/>
        <charset val="134"/>
      </rPr>
      <t>12%</t>
    </r>
    <r>
      <rPr>
        <sz val="11"/>
        <color rgb="FF000000"/>
        <rFont val="宋体"/>
        <charset val="134"/>
      </rPr>
      <t>部分）</t>
    </r>
  </si>
  <si>
    <r>
      <rPr>
        <sz val="11"/>
        <color rgb="FF000000"/>
        <rFont val="宋体"/>
        <charset val="134"/>
      </rPr>
      <t>3、个人所得税（</t>
    </r>
    <r>
      <rPr>
        <sz val="11"/>
        <color rgb="FF000000"/>
        <rFont val="Times New Roman"/>
        <charset val="134"/>
      </rPr>
      <t>12%</t>
    </r>
    <r>
      <rPr>
        <sz val="11"/>
        <color rgb="FF000000"/>
        <rFont val="宋体"/>
        <charset val="134"/>
      </rPr>
      <t>部分）</t>
    </r>
  </si>
  <si>
    <r>
      <rPr>
        <sz val="11"/>
        <color rgb="FF000000"/>
        <rFont val="宋体"/>
        <charset val="134"/>
      </rPr>
      <t>4、资源税（</t>
    </r>
    <r>
      <rPr>
        <sz val="11"/>
        <color rgb="FF000000"/>
        <rFont val="Times New Roman"/>
        <charset val="134"/>
      </rPr>
      <t>25%</t>
    </r>
    <r>
      <rPr>
        <sz val="11"/>
        <color rgb="FF000000"/>
        <rFont val="宋体"/>
        <charset val="134"/>
      </rPr>
      <t>部分）</t>
    </r>
  </si>
  <si>
    <r>
      <rPr>
        <sz val="11"/>
        <color rgb="FF000000"/>
        <rFont val="宋体"/>
        <charset val="134"/>
      </rPr>
      <t>5、城镇土地使用税（</t>
    </r>
    <r>
      <rPr>
        <sz val="11"/>
        <color rgb="FF000000"/>
        <rFont val="Times New Roman"/>
        <charset val="134"/>
      </rPr>
      <t>30%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</si>
  <si>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6、环境保护税（</t>
    </r>
    <r>
      <rPr>
        <sz val="11"/>
        <color rgb="FF000000"/>
        <rFont val="Times New Roman"/>
        <charset val="134"/>
      </rPr>
      <t>30%</t>
    </r>
    <r>
      <rPr>
        <sz val="11"/>
        <color rgb="FF000000"/>
        <rFont val="宋体"/>
        <charset val="134"/>
      </rPr>
      <t>部分）</t>
    </r>
  </si>
  <si>
    <t>表2</t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</si>
  <si>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项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目</t>
    </r>
  </si>
  <si>
    <r>
      <rPr>
        <sz val="11"/>
        <rFont val="宋体"/>
        <charset val="134"/>
      </rPr>
      <t>较上年预算</t>
    </r>
  </si>
  <si>
    <r>
      <rPr>
        <sz val="11"/>
        <rFont val="宋体"/>
        <charset val="134"/>
      </rPr>
      <t>备注</t>
    </r>
  </si>
  <si>
    <r>
      <rPr>
        <sz val="11"/>
        <rFont val="宋体"/>
        <charset val="134"/>
      </rPr>
      <t>增减率</t>
    </r>
    <r>
      <rPr>
        <sz val="11"/>
        <rFont val="Times New Roman"/>
        <charset val="134"/>
      </rPr>
      <t>%</t>
    </r>
  </si>
  <si>
    <r>
      <rPr>
        <b/>
        <sz val="11"/>
        <rFont val="宋体"/>
        <charset val="134"/>
      </rPr>
      <t>一般公共预算支出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</si>
  <si>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．一般公共服务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</si>
  <si>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．国防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</si>
  <si>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．公共安全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</si>
  <si>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．教育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</si>
  <si>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．科学技术</t>
    </r>
  </si>
  <si>
    <r>
      <rPr>
        <sz val="11"/>
        <rFont val="Times New Roman"/>
        <charset val="134"/>
      </rPr>
      <t>6</t>
    </r>
    <r>
      <rPr>
        <sz val="11"/>
        <rFont val="宋体"/>
        <charset val="134"/>
      </rPr>
      <t>．文化体育与传媒</t>
    </r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</si>
  <si>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．社会保障和就业</t>
    </r>
  </si>
  <si>
    <r>
      <rPr>
        <sz val="11"/>
        <rFont val="Times New Roman"/>
        <charset val="134"/>
      </rPr>
      <t>8</t>
    </r>
    <r>
      <rPr>
        <sz val="11"/>
        <rFont val="宋体"/>
        <charset val="134"/>
      </rPr>
      <t>．卫生健康</t>
    </r>
  </si>
  <si>
    <r>
      <rPr>
        <sz val="11"/>
        <rFont val="Times New Roman"/>
        <charset val="134"/>
      </rPr>
      <t>9</t>
    </r>
    <r>
      <rPr>
        <sz val="11"/>
        <rFont val="宋体"/>
        <charset val="134"/>
      </rPr>
      <t>．节能环保</t>
    </r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</si>
  <si>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．城乡社区</t>
    </r>
  </si>
  <si>
    <t xml:space="preserve"> </t>
  </si>
  <si>
    <r>
      <rPr>
        <sz val="11"/>
        <rFont val="Times New Roman"/>
        <charset val="134"/>
      </rPr>
      <t>11</t>
    </r>
    <r>
      <rPr>
        <sz val="11"/>
        <rFont val="宋体"/>
        <charset val="134"/>
      </rPr>
      <t>．农林水</t>
    </r>
  </si>
  <si>
    <r>
      <rPr>
        <sz val="11"/>
        <rFont val="Times New Roman"/>
        <charset val="134"/>
      </rPr>
      <t>12</t>
    </r>
    <r>
      <rPr>
        <sz val="11"/>
        <rFont val="宋体"/>
        <charset val="134"/>
      </rPr>
      <t>．交通运输</t>
    </r>
  </si>
  <si>
    <r>
      <rPr>
        <sz val="11"/>
        <rFont val="Times New Roman"/>
        <charset val="134"/>
      </rPr>
      <t>13</t>
    </r>
    <r>
      <rPr>
        <sz val="11"/>
        <rFont val="宋体"/>
        <charset val="134"/>
      </rPr>
      <t>．资源勘探信息等</t>
    </r>
  </si>
  <si>
    <r>
      <rPr>
        <sz val="11"/>
        <rFont val="Times New Roman"/>
        <charset val="134"/>
      </rPr>
      <t>14</t>
    </r>
    <r>
      <rPr>
        <sz val="11"/>
        <rFont val="宋体"/>
        <charset val="134"/>
      </rPr>
      <t>．商业服务业等</t>
    </r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</si>
  <si>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．金融支出</t>
    </r>
  </si>
  <si>
    <t>16．自然资源海洋气象等支出</t>
  </si>
  <si>
    <r>
      <rPr>
        <sz val="11"/>
        <rFont val="Times New Roman"/>
        <charset val="134"/>
      </rPr>
      <t>17</t>
    </r>
    <r>
      <rPr>
        <sz val="11"/>
        <rFont val="宋体"/>
        <charset val="134"/>
      </rPr>
      <t>．住房保障</t>
    </r>
  </si>
  <si>
    <r>
      <rPr>
        <sz val="11"/>
        <rFont val="Times New Roman"/>
        <charset val="134"/>
      </rPr>
      <t>18</t>
    </r>
    <r>
      <rPr>
        <sz val="11"/>
        <rFont val="宋体"/>
        <charset val="134"/>
      </rPr>
      <t>．粮油物资储备</t>
    </r>
  </si>
  <si>
    <r>
      <rPr>
        <sz val="11"/>
        <rFont val="Times New Roman"/>
        <charset val="134"/>
      </rPr>
      <t>19</t>
    </r>
    <r>
      <rPr>
        <sz val="11"/>
        <rFont val="宋体"/>
        <charset val="134"/>
      </rPr>
      <t>．灾害防治及应急管理支出</t>
    </r>
  </si>
  <si>
    <t>20．债务付息支出</t>
  </si>
  <si>
    <r>
      <rPr>
        <sz val="11"/>
        <rFont val="Times New Roman"/>
        <charset val="134"/>
      </rPr>
      <t>21</t>
    </r>
    <r>
      <rPr>
        <sz val="11"/>
        <rFont val="宋体"/>
        <charset val="134"/>
      </rPr>
      <t>．其他支出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类</t>
    </r>
    <r>
      <rPr>
        <sz val="11"/>
        <rFont val="Times New Roman"/>
        <charset val="134"/>
      </rPr>
      <t>)</t>
    </r>
  </si>
  <si>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编入年初预算</t>
    </r>
    <r>
      <rPr>
        <sz val="10"/>
        <color rgb="FF000000"/>
        <rFont val="Times New Roman"/>
        <charset val="134"/>
      </rPr>
      <t>17000</t>
    </r>
    <r>
      <rPr>
        <sz val="10"/>
        <color rgb="FF000000"/>
        <rFont val="宋体"/>
        <charset val="134"/>
      </rPr>
      <t>万元的转移性支出</t>
    </r>
  </si>
  <si>
    <r>
      <rPr>
        <sz val="12"/>
        <color theme="1"/>
        <rFont val="宋体"/>
        <charset val="134"/>
      </rPr>
      <t>表</t>
    </r>
    <r>
      <rPr>
        <sz val="12"/>
        <color theme="1"/>
        <rFont val="Times New Roman"/>
        <charset val="134"/>
      </rPr>
      <t>3</t>
    </r>
  </si>
  <si>
    <r>
      <rPr>
        <sz val="9"/>
        <color rgb="FF000000"/>
        <rFont val="微软雅黑"/>
        <charset val="134"/>
      </rPr>
      <t>单位：万元</t>
    </r>
  </si>
  <si>
    <r>
      <rPr>
        <sz val="9"/>
        <color rgb="FF000000"/>
        <rFont val="宋体"/>
        <charset val="134"/>
      </rPr>
      <t>类</t>
    </r>
  </si>
  <si>
    <r>
      <rPr>
        <sz val="9"/>
        <color rgb="FF000000"/>
        <rFont val="宋体"/>
        <charset val="134"/>
      </rPr>
      <t>款</t>
    </r>
  </si>
  <si>
    <r>
      <rPr>
        <sz val="9"/>
        <color rgb="FF000000"/>
        <rFont val="宋体"/>
        <charset val="134"/>
      </rPr>
      <t>项</t>
    </r>
  </si>
  <si>
    <r>
      <rPr>
        <sz val="9"/>
        <color rgb="FF000000"/>
        <rFont val="宋体"/>
        <charset val="134"/>
      </rPr>
      <t>功能科目名称</t>
    </r>
  </si>
  <si>
    <r>
      <rPr>
        <sz val="9"/>
        <color rgb="FF000000"/>
        <rFont val="微软雅黑"/>
        <charset val="134"/>
      </rPr>
      <t>支出合计</t>
    </r>
  </si>
  <si>
    <r>
      <rPr>
        <sz val="9"/>
        <color rgb="FF000000"/>
        <rFont val="微软雅黑"/>
        <charset val="134"/>
      </rPr>
      <t>财政预算全额拨款</t>
    </r>
  </si>
  <si>
    <r>
      <rPr>
        <sz val="9"/>
        <color rgb="FF000000"/>
        <rFont val="微软雅黑"/>
        <charset val="134"/>
      </rPr>
      <t>财政预算定额补助</t>
    </r>
  </si>
  <si>
    <r>
      <rPr>
        <sz val="9"/>
        <color rgb="FF000000"/>
        <rFont val="微软雅黑"/>
        <charset val="134"/>
      </rPr>
      <t>纳入预算管理的非税收入拨款</t>
    </r>
  </si>
  <si>
    <r>
      <rPr>
        <sz val="9"/>
        <color rgb="FF000000"/>
        <rFont val="微软雅黑"/>
        <charset val="134"/>
      </rPr>
      <t>合计</t>
    </r>
  </si>
  <si>
    <r>
      <rPr>
        <sz val="9"/>
        <color rgb="FF000000"/>
        <rFont val="微软雅黑"/>
        <charset val="134"/>
      </rPr>
      <t>工资福利支出</t>
    </r>
  </si>
  <si>
    <r>
      <rPr>
        <sz val="9"/>
        <color rgb="FF000000"/>
        <rFont val="微软雅黑"/>
        <charset val="134"/>
      </rPr>
      <t>一般商品和服务支出</t>
    </r>
  </si>
  <si>
    <r>
      <rPr>
        <sz val="9"/>
        <color rgb="FF000000"/>
        <rFont val="微软雅黑"/>
        <charset val="134"/>
      </rPr>
      <t>对个人和家庭的补助</t>
    </r>
  </si>
  <si>
    <r>
      <rPr>
        <sz val="9"/>
        <color rgb="FF000000"/>
        <rFont val="微软雅黑"/>
        <charset val="134"/>
      </rPr>
      <t>业务性商品和服务支出</t>
    </r>
  </si>
  <si>
    <r>
      <rPr>
        <sz val="9"/>
        <color rgb="FF000000"/>
        <rFont val="微软雅黑"/>
        <charset val="134"/>
      </rPr>
      <t>项目支出</t>
    </r>
  </si>
  <si>
    <r>
      <rPr>
        <sz val="9"/>
        <color rgb="FF000000"/>
        <rFont val="微软雅黑"/>
        <charset val="134"/>
      </rPr>
      <t>专项收入拨款</t>
    </r>
  </si>
  <si>
    <r>
      <rPr>
        <sz val="9"/>
        <color rgb="FF000000"/>
        <rFont val="微软雅黑"/>
        <charset val="134"/>
      </rPr>
      <t>其他各项收入拨款</t>
    </r>
  </si>
  <si>
    <r>
      <rPr>
        <sz val="9"/>
        <color rgb="FF000000"/>
        <rFont val="宋体"/>
        <charset val="134"/>
      </rPr>
      <t>合计</t>
    </r>
  </si>
  <si>
    <t>201</t>
  </si>
  <si>
    <r>
      <rPr>
        <sz val="9"/>
        <color rgb="FF000000"/>
        <rFont val="宋体"/>
        <charset val="134"/>
      </rPr>
      <t>一般公共服务支出</t>
    </r>
  </si>
  <si>
    <t>01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</si>
  <si>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人大事务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</si>
  <si>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行政运行（人大）</t>
    </r>
  </si>
  <si>
    <t>02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</si>
  <si>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一般行政管理事务（人大）</t>
    </r>
  </si>
  <si>
    <t>04</t>
  </si>
  <si>
    <r>
      <rPr>
        <sz val="9"/>
        <color rgb="FF000000"/>
        <rFont val="宋体"/>
        <charset val="134"/>
      </rPr>
      <t>人大会议</t>
    </r>
  </si>
  <si>
    <t>06</t>
  </si>
  <si>
    <r>
      <rPr>
        <sz val="9"/>
        <color rgb="FF000000"/>
        <rFont val="宋体"/>
        <charset val="134"/>
      </rPr>
      <t>人大监督</t>
    </r>
  </si>
  <si>
    <t>07</t>
  </si>
  <si>
    <r>
      <rPr>
        <sz val="9"/>
        <color rgb="FF000000"/>
        <rFont val="宋体"/>
        <charset val="134"/>
      </rPr>
      <t>人大代表履职能力提升</t>
    </r>
  </si>
  <si>
    <t>08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</si>
  <si>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代表工作</t>
    </r>
  </si>
  <si>
    <t>99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</si>
  <si>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其他人大事务支出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</si>
  <si>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政协事务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</si>
  <si>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行政运行（政协）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</si>
  <si>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一般行政管理事务（政协）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</si>
  <si>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政协会议</t>
    </r>
  </si>
  <si>
    <t>03</t>
  </si>
  <si>
    <r>
      <rPr>
        <sz val="9"/>
        <color rgb="FF000000"/>
        <rFont val="宋体"/>
        <charset val="134"/>
      </rPr>
      <t>政府办公厅（室）及相关机构事务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</si>
  <si>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行政运行（政府办公厅）</t>
    </r>
  </si>
  <si>
    <r>
      <rPr>
        <sz val="9"/>
        <color rgb="FF000000"/>
        <rFont val="宋体"/>
        <charset val="134"/>
      </rPr>
      <t>一般行政管理事务（政府办公厅）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</si>
  <si>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机关服务（政府办公厅）</t>
    </r>
  </si>
  <si>
    <t>05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</si>
  <si>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专项业务活动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</si>
  <si>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政务公开审批</t>
    </r>
  </si>
  <si>
    <r>
      <rPr>
        <sz val="9"/>
        <color rgb="FF000000"/>
        <rFont val="宋体"/>
        <charset val="134"/>
      </rPr>
      <t>信访事务</t>
    </r>
  </si>
  <si>
    <r>
      <rPr>
        <sz val="9"/>
        <color rgb="FF000000"/>
        <rFont val="宋体"/>
        <charset val="134"/>
      </rPr>
      <t>其他政府办公厅（室）及相关机构事务支出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</si>
  <si>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发展与改革事务</t>
    </r>
  </si>
  <si>
    <r>
      <rPr>
        <sz val="9"/>
        <color rgb="FF000000"/>
        <rFont val="Times New Roman"/>
        <charset val="134"/>
      </rPr>
      <t xml:space="preserve">  </t>
    </r>
    <r>
      <rPr>
        <sz val="9"/>
        <color rgb="FF000000"/>
        <rFont val="宋体"/>
        <charset val="134"/>
      </rPr>
      <t>行政运行（发展与改革）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</si>
  <si>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一般行政管理事务（发展与改革）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</si>
  <si>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战略规划与实施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</si>
  <si>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社会事业发展规划</t>
    </r>
  </si>
  <si>
    <t>50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</si>
  <si>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事业运行（发展与改革）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</si>
  <si>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其他发展与改革事务支出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</si>
  <si>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统计信息事务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</si>
  <si>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行政运行（统计信息）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</si>
  <si>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一般行政管理事务（统计信息）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</si>
  <si>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专项普查活动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</si>
  <si>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统计抽样调查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</si>
  <si>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其他统计信息事务支出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</si>
  <si>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</si>
  <si>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行政运行（财政）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</si>
  <si>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一般行政管理事务（财政）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</si>
  <si>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财政国库业务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</si>
  <si>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信息化建设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</si>
  <si>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财政委托业务支出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</si>
  <si>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其他财政事务支出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</si>
  <si>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审计事务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</si>
  <si>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行政运行（审计）</t>
    </r>
  </si>
  <si>
    <r>
      <rPr>
        <sz val="9"/>
        <color rgb="FF000000"/>
        <rFont val="宋体"/>
        <charset val="134"/>
      </rPr>
      <t>审计业务</t>
    </r>
  </si>
  <si>
    <t>10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</si>
  <si>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人力资源事务</t>
    </r>
  </si>
  <si>
    <r>
      <rPr>
        <sz val="9"/>
        <color rgb="FF000000"/>
        <rFont val="宋体"/>
        <charset val="134"/>
      </rPr>
      <t>行政运行（人力资源）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</si>
  <si>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其他人力资源事务支出</t>
    </r>
  </si>
  <si>
    <t>11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</si>
  <si>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纪检监察事务</t>
    </r>
  </si>
  <si>
    <r>
      <rPr>
        <sz val="9"/>
        <color rgb="FF000000"/>
        <rFont val="宋体"/>
        <charset val="134"/>
      </rPr>
      <t>行政运行（纪检监察）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</si>
  <si>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大案要案查处</t>
    </r>
  </si>
  <si>
    <r>
      <rPr>
        <sz val="9"/>
        <color rgb="FF000000"/>
        <rFont val="宋体"/>
        <charset val="134"/>
      </rPr>
      <t>事业运行（纪检监察）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</si>
  <si>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其他纪检监察事务支出</t>
    </r>
  </si>
  <si>
    <t>13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</si>
  <si>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商贸事务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</si>
  <si>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行政运行（商贸）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</si>
  <si>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一般行政管理事务（商贸）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</si>
  <si>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对外贸易管理</t>
    </r>
  </si>
  <si>
    <r>
      <rPr>
        <sz val="9"/>
        <color rgb="FF000000"/>
        <rFont val="宋体"/>
        <charset val="134"/>
      </rPr>
      <t>招商引资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</si>
  <si>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其他商贸事务支出</t>
    </r>
  </si>
  <si>
    <t>26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</si>
  <si>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档案事务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</si>
  <si>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一般行政管理事务（档案）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</si>
  <si>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档案馆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</si>
  <si>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其他档案事务支出</t>
    </r>
  </si>
  <si>
    <t>28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</si>
  <si>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民主党派及工商联事务</t>
    </r>
  </si>
  <si>
    <r>
      <rPr>
        <sz val="9"/>
        <color rgb="FF000000"/>
        <rFont val="宋体"/>
        <charset val="134"/>
      </rPr>
      <t>行政运行（民主党派及工商联）</t>
    </r>
  </si>
  <si>
    <r>
      <rPr>
        <sz val="9"/>
        <color rgb="FF000000"/>
        <rFont val="宋体"/>
        <charset val="134"/>
      </rPr>
      <t>参政议政（民主党派及工商联）</t>
    </r>
  </si>
  <si>
    <r>
      <rPr>
        <sz val="9"/>
        <color rgb="FF000000"/>
        <rFont val="宋体"/>
        <charset val="134"/>
      </rPr>
      <t>其他民主党派及工商联事务支出</t>
    </r>
  </si>
  <si>
    <t>29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</si>
  <si>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群众团体事务</t>
    </r>
  </si>
  <si>
    <r>
      <rPr>
        <sz val="9"/>
        <color rgb="FF000000"/>
        <rFont val="宋体"/>
        <charset val="134"/>
      </rPr>
      <t>行政运行（群众团体）</t>
    </r>
  </si>
  <si>
    <r>
      <rPr>
        <sz val="9"/>
        <color rgb="FF000000"/>
        <rFont val="宋体"/>
        <charset val="134"/>
      </rPr>
      <t>一般行政管理事务（群众团体）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</si>
  <si>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其他群众团体事务支出</t>
    </r>
  </si>
  <si>
    <t>31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</si>
  <si>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党委办公厅（室）及相关机构事务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</si>
  <si>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行政运行（党委办公厅）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</si>
  <si>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一般行政管理事务（党委办公厅）</t>
    </r>
  </si>
  <si>
    <r>
      <rPr>
        <sz val="9"/>
        <color rgb="FF000000"/>
        <rFont val="宋体"/>
        <charset val="134"/>
      </rPr>
      <t>专项业务</t>
    </r>
  </si>
  <si>
    <t>32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</si>
  <si>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组织事务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</si>
  <si>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行政运行（组织）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</si>
  <si>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一般行政管理事务（组织）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</si>
  <si>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事业运行（组织）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</si>
  <si>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其他组织事务支出</t>
    </r>
  </si>
  <si>
    <t>33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</si>
  <si>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宣传事务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</si>
  <si>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行政运行（宣传）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</si>
  <si>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一般行政管理事务（宣传）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</si>
  <si>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其他宣传事务支出</t>
    </r>
  </si>
  <si>
    <t>34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</si>
  <si>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统战事务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</si>
  <si>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行政运行（统战）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</si>
  <si>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一般行政管理事务（统战）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</si>
  <si>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其他统战事务支出</t>
    </r>
  </si>
  <si>
    <t>38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</si>
  <si>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市场监督管理事务</t>
    </r>
  </si>
  <si>
    <r>
      <rPr>
        <sz val="9"/>
        <color rgb="FF000000"/>
        <rFont val="宋体"/>
        <charset val="134"/>
      </rPr>
      <t>行政运行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</si>
  <si>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市场主体管理</t>
    </r>
  </si>
  <si>
    <t>16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</si>
  <si>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食品安全监管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</si>
  <si>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其他市场监督管理事务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</si>
  <si>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其他一般公共服务支出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</si>
  <si>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国家赔偿费用支出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</si>
  <si>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其他一般公共服务支出</t>
    </r>
  </si>
  <si>
    <t>204</t>
  </si>
  <si>
    <r>
      <rPr>
        <sz val="9"/>
        <color rgb="FF000000"/>
        <rFont val="宋体"/>
        <charset val="134"/>
      </rPr>
      <t>公共安全支出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</si>
  <si>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公安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</si>
  <si>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其他公安支出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</si>
  <si>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检察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</si>
  <si>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其他检察支出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</si>
  <si>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法院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</si>
  <si>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其他法院支出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</si>
  <si>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司法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</si>
  <si>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行政运行（司法）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</si>
  <si>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基层司法业务</t>
    </r>
  </si>
  <si>
    <r>
      <rPr>
        <sz val="9"/>
        <color rgb="FF000000"/>
        <rFont val="宋体"/>
        <charset val="134"/>
      </rPr>
      <t>普法宣传</t>
    </r>
  </si>
  <si>
    <r>
      <rPr>
        <sz val="9"/>
        <color rgb="FF000000"/>
        <rFont val="宋体"/>
        <charset val="134"/>
      </rPr>
      <t>社区矫正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</si>
  <si>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其他司法支出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</si>
  <si>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强制隔离戒毒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</si>
  <si>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其他强制隔离戒毒支出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</si>
  <si>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其他公共安全支出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</si>
  <si>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其他公共安全支出</t>
    </r>
  </si>
  <si>
    <t>205</t>
  </si>
  <si>
    <r>
      <rPr>
        <sz val="9"/>
        <color rgb="FF000000"/>
        <rFont val="宋体"/>
        <charset val="134"/>
      </rPr>
      <t>教育支出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</si>
  <si>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教育管理事务</t>
    </r>
  </si>
  <si>
    <r>
      <rPr>
        <sz val="9"/>
        <color rgb="FF000000"/>
        <rFont val="宋体"/>
        <charset val="134"/>
      </rPr>
      <t>行政运行（教育管理）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</si>
  <si>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其他教育管理事务支出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</si>
  <si>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普通教育</t>
    </r>
  </si>
  <si>
    <r>
      <rPr>
        <sz val="9"/>
        <color rgb="FF000000"/>
        <rFont val="宋体"/>
        <charset val="134"/>
      </rPr>
      <t>学前教育</t>
    </r>
  </si>
  <si>
    <r>
      <rPr>
        <sz val="9"/>
        <color rgb="FF000000"/>
        <rFont val="宋体"/>
        <charset val="134"/>
      </rPr>
      <t>小学教育</t>
    </r>
  </si>
  <si>
    <r>
      <rPr>
        <sz val="9"/>
        <color rgb="FF000000"/>
        <rFont val="宋体"/>
        <charset val="134"/>
      </rPr>
      <t>初中教育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</si>
  <si>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其他普通教育支出</t>
    </r>
  </si>
  <si>
    <t>09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</si>
  <si>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教育费附加安排的支出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</si>
  <si>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农村中小学校舍建设</t>
    </r>
  </si>
  <si>
    <r>
      <rPr>
        <sz val="9"/>
        <color rgb="FF000000"/>
        <rFont val="宋体"/>
        <charset val="134"/>
      </rPr>
      <t>城市中小学校舍建设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</si>
  <si>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其他教育费附加安排的支出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</si>
  <si>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其他教育支出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</si>
  <si>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其他教育支出</t>
    </r>
  </si>
  <si>
    <t>206</t>
  </si>
  <si>
    <r>
      <rPr>
        <sz val="9"/>
        <color rgb="FF000000"/>
        <rFont val="宋体"/>
        <charset val="134"/>
      </rPr>
      <t>科学技术支出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</si>
  <si>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其他科学技术支出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</si>
  <si>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其他科学技术支出</t>
    </r>
  </si>
  <si>
    <t>207</t>
  </si>
  <si>
    <r>
      <rPr>
        <sz val="9"/>
        <color rgb="FF000000"/>
        <rFont val="宋体"/>
        <charset val="134"/>
      </rPr>
      <t>文化旅游体育与传媒支出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</si>
  <si>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文化和旅游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</si>
  <si>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行政运行（文化）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</si>
  <si>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图书馆</t>
    </r>
  </si>
  <si>
    <r>
      <rPr>
        <sz val="9"/>
        <color rgb="FF000000"/>
        <rFont val="宋体"/>
        <charset val="134"/>
      </rPr>
      <t>文化活动</t>
    </r>
  </si>
  <si>
    <r>
      <rPr>
        <sz val="9"/>
        <color rgb="FF000000"/>
        <rFont val="宋体"/>
        <charset val="134"/>
      </rPr>
      <t>群众文化</t>
    </r>
  </si>
  <si>
    <r>
      <rPr>
        <sz val="9"/>
        <color rgb="FF000000"/>
        <rFont val="宋体"/>
        <charset val="134"/>
      </rPr>
      <t>其他文化和旅游支出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</si>
  <si>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体育</t>
    </r>
  </si>
  <si>
    <r>
      <rPr>
        <sz val="9"/>
        <color rgb="FF000000"/>
        <rFont val="宋体"/>
        <charset val="134"/>
      </rPr>
      <t>群众体育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</si>
  <si>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其他体育支出</t>
    </r>
  </si>
  <si>
    <t>208</t>
  </si>
  <si>
    <r>
      <rPr>
        <sz val="9"/>
        <color rgb="FF000000"/>
        <rFont val="宋体"/>
        <charset val="134"/>
      </rPr>
      <t>社会保障和就业支出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</si>
  <si>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人力资源和社会保障管理事务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</si>
  <si>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行政运行（人力资源和社会保障管理）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</si>
  <si>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劳动保障监察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</si>
  <si>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就业管理事务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</si>
  <si>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社会保险业务管理事务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</si>
  <si>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社会保险经办机构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</si>
  <si>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劳动关系和维权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</si>
  <si>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其他人力资源和社会保障管理事务支出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</si>
  <si>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民政管理事务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</si>
  <si>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行政运行（民政管理）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</si>
  <si>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一般行政管理事务（民政管理）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</si>
  <si>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行政区划和地名管理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</si>
  <si>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基层政权建设和社区治理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</si>
  <si>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其他民政管理事务支出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</si>
  <si>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行政事业单位养老支出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</si>
  <si>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行政单位离退休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</si>
  <si>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事业单位离退休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</si>
  <si>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离退休人员管理机构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</si>
  <si>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就业补助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</si>
  <si>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就业创业服务补贴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</si>
  <si>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公益性岗位补贴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</si>
  <si>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抚恤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</si>
  <si>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义务兵优待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</si>
  <si>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其他优抚支出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</si>
  <si>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退役安置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</si>
  <si>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退役士兵安置</t>
    </r>
  </si>
  <si>
    <r>
      <rPr>
        <sz val="9"/>
        <color rgb="FF000000"/>
        <rFont val="宋体"/>
        <charset val="134"/>
      </rPr>
      <t>军队移交政府的离退休人员安置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</si>
  <si>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社会福利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</si>
  <si>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儿童福利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</si>
  <si>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老年福利</t>
    </r>
  </si>
  <si>
    <r>
      <rPr>
        <sz val="9"/>
        <color rgb="FF000000"/>
        <rFont val="宋体"/>
        <charset val="134"/>
      </rPr>
      <t>残疾人事业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</si>
  <si>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行政运行（残疾人事业）</t>
    </r>
  </si>
  <si>
    <r>
      <rPr>
        <sz val="9"/>
        <color rgb="FF000000"/>
        <rFont val="宋体"/>
        <charset val="134"/>
      </rPr>
      <t>一般行政管理事务（残疾人事业）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</si>
  <si>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残疾人就业和扶贫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</si>
  <si>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残疾人生活和护理补贴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</si>
  <si>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其他残疾人事业支出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</si>
  <si>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红十字事业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</si>
  <si>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其他红十字事业支出</t>
    </r>
  </si>
  <si>
    <t>19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</si>
  <si>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最低生活保障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</si>
  <si>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城市最低生活保障金支出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</si>
  <si>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农村最低生活保障金支出</t>
    </r>
  </si>
  <si>
    <t>20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</si>
  <si>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临时救助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</si>
  <si>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临时救助支出</t>
    </r>
  </si>
  <si>
    <t>21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</si>
  <si>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特困人员救助供养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</si>
  <si>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农村特困人员救助供养支出</t>
    </r>
  </si>
  <si>
    <t>25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</si>
  <si>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其他生活救助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</si>
  <si>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其他城市生活救助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</si>
  <si>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其他农村生活救助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</si>
  <si>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财政对基本养老保险基金的补助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</si>
  <si>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财政对企业职工基本养老保险基金的补助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</si>
  <si>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财政对城乡居民基本养老保险基金的补助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</si>
  <si>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财政对其他基本养老保险基金的补助</t>
    </r>
  </si>
  <si>
    <t>27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</si>
  <si>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财政对其他社会保险基金的补助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</si>
  <si>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其他财政对社会保险基金的补助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</si>
  <si>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退役军人管理事务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</si>
  <si>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行政运行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</si>
  <si>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</si>
  <si>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拥军优属</t>
    </r>
  </si>
  <si>
    <t>210</t>
  </si>
  <si>
    <r>
      <rPr>
        <sz val="9"/>
        <color rgb="FF000000"/>
        <rFont val="宋体"/>
        <charset val="134"/>
      </rPr>
      <t>卫生健康支出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</si>
  <si>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卫生健康管理事务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</si>
  <si>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行政运行（医疗卫生管理）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</si>
  <si>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一般行政管理事务（医疗卫生管理）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</si>
  <si>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其他卫生健康管理事务支出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</si>
  <si>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基层医疗卫生机构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</si>
  <si>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城市社区卫生机构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</si>
  <si>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乡镇卫生院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</si>
  <si>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其他基层医疗卫生机构支出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</si>
  <si>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公共卫生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</si>
  <si>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疾病预防控制机构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</si>
  <si>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卫生监督机构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</si>
  <si>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妇幼保健机构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</si>
  <si>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基本公共卫生服务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</si>
  <si>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重大公共卫生服务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</si>
  <si>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其他公共卫生支出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</si>
  <si>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中医药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</si>
  <si>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其他中医药支出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</si>
  <si>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计划生育事务</t>
    </r>
  </si>
  <si>
    <t>17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</si>
  <si>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计划生育服务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</si>
  <si>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行政事业单位医疗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</si>
  <si>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行政单位医疗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</si>
  <si>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事业单位医疗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</si>
  <si>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公务员医疗补助</t>
    </r>
  </si>
  <si>
    <t>12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</si>
  <si>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财政对基本医疗保险基金的补助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</si>
  <si>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财政对职工基本医疗保险基金的补助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</si>
  <si>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财政对城乡居民基本医疗保险基金的补助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</si>
  <si>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医疗救助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</si>
  <si>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城乡医疗救助</t>
    </r>
  </si>
  <si>
    <t>15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</si>
  <si>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医疗保障管理事务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</si>
  <si>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医疗保障经办事务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</si>
  <si>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其他卫生健康支出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</si>
  <si>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其他卫生健康支出</t>
    </r>
  </si>
  <si>
    <t>211</t>
  </si>
  <si>
    <r>
      <rPr>
        <sz val="9"/>
        <color rgb="FF000000"/>
        <rFont val="宋体"/>
        <charset val="134"/>
      </rPr>
      <t>节能环保支出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</si>
  <si>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环境保护管理事务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</si>
  <si>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其他环境保护管理事务支出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</si>
  <si>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其他节能环保支出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</si>
  <si>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其他节能环保支出</t>
    </r>
  </si>
  <si>
    <t>212</t>
  </si>
  <si>
    <r>
      <rPr>
        <sz val="9"/>
        <color rgb="FF000000"/>
        <rFont val="宋体"/>
        <charset val="134"/>
      </rPr>
      <t>城乡社区支出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</si>
  <si>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城乡社区管理事务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</si>
  <si>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行政运行（城乡社区管理）</t>
    </r>
  </si>
  <si>
    <r>
      <rPr>
        <sz val="9"/>
        <color rgb="FF000000"/>
        <rFont val="宋体"/>
        <charset val="134"/>
      </rPr>
      <t>城管执法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</si>
  <si>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其他城乡社区管理事务支出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</si>
  <si>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城乡社区公共设施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</si>
  <si>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其他城乡社区公共设施支出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</si>
  <si>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城乡社区环境卫生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</si>
  <si>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城乡社区环境卫生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</si>
  <si>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其他城乡社区支出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</si>
  <si>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其他城乡社区支出</t>
    </r>
  </si>
  <si>
    <t>213</t>
  </si>
  <si>
    <r>
      <rPr>
        <sz val="9"/>
        <color rgb="FF000000"/>
        <rFont val="宋体"/>
        <charset val="134"/>
      </rPr>
      <t>农林水支出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</si>
  <si>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农业农村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</si>
  <si>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行政运行（农业）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</si>
  <si>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一般行政管理事务（农业）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</si>
  <si>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水利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</si>
  <si>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行政运行（水利）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</si>
  <si>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一般行政管理事务（水利）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</si>
  <si>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水利行业业务管理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</si>
  <si>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水利工程建设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</si>
  <si>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水利工程运行与维护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</si>
  <si>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水利前期工作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</si>
  <si>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水利执法监督</t>
    </r>
  </si>
  <si>
    <t>14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</si>
  <si>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防汛</t>
    </r>
  </si>
  <si>
    <t>35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</si>
  <si>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农村人畜饮水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</si>
  <si>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农村综合改革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</si>
  <si>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对村民委员会和村党支部的补助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</si>
  <si>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普惠金融发展支出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</si>
  <si>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农业保险保费补贴</t>
    </r>
  </si>
  <si>
    <t>214</t>
  </si>
  <si>
    <r>
      <rPr>
        <sz val="9"/>
        <color theme="1"/>
        <rFont val="宋体"/>
        <charset val="134"/>
      </rPr>
      <t>交通运输支出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</si>
  <si>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公路水路运输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</si>
  <si>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一般行政管理事务（公路水路运输）</t>
    </r>
  </si>
  <si>
    <r>
      <rPr>
        <sz val="9"/>
        <color theme="1"/>
        <rFont val="宋体"/>
        <charset val="134"/>
      </rPr>
      <t>公路新建</t>
    </r>
  </si>
  <si>
    <r>
      <rPr>
        <sz val="9"/>
        <color theme="1"/>
        <rFont val="宋体"/>
        <charset val="134"/>
      </rPr>
      <t>公路养护</t>
    </r>
  </si>
  <si>
    <t>36</t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</si>
  <si>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水路运输管理支出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</si>
  <si>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成品油价格改革对交通运输的补贴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</si>
  <si>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成品油价格改革补贴其他支出</t>
    </r>
  </si>
  <si>
    <t>217</t>
  </si>
  <si>
    <r>
      <rPr>
        <sz val="9"/>
        <color theme="1"/>
        <rFont val="宋体"/>
        <charset val="134"/>
      </rPr>
      <t>金融支出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</si>
  <si>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金融部门行政支出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</si>
  <si>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行政运行（金融监管）</t>
    </r>
  </si>
  <si>
    <t>220</t>
  </si>
  <si>
    <r>
      <rPr>
        <sz val="9"/>
        <color theme="1"/>
        <rFont val="宋体"/>
        <charset val="134"/>
      </rPr>
      <t>自然资源海洋气象等支出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</si>
  <si>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自然资源事务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</si>
  <si>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一般行政管理事务（国土资源）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</si>
  <si>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机关服务（国土资源）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</si>
  <si>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自然资源调查与确权登记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</si>
  <si>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其他自然资源事务支出</t>
    </r>
  </si>
  <si>
    <t>221</t>
  </si>
  <si>
    <r>
      <rPr>
        <sz val="9"/>
        <color theme="1"/>
        <rFont val="宋体"/>
        <charset val="134"/>
      </rPr>
      <t>住房保障支出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</si>
  <si>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住房改革支出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</si>
  <si>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住房公积金</t>
    </r>
  </si>
  <si>
    <t>224</t>
  </si>
  <si>
    <r>
      <rPr>
        <sz val="9"/>
        <color theme="1"/>
        <rFont val="宋体"/>
        <charset val="134"/>
      </rPr>
      <t>灾害防治及应急管理支出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</si>
  <si>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应急管理事务</t>
    </r>
  </si>
  <si>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行政运行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</si>
  <si>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灾害风险防治</t>
    </r>
  </si>
  <si>
    <r>
      <rPr>
        <sz val="9"/>
        <color theme="1"/>
        <rFont val="宋体"/>
        <charset val="134"/>
      </rPr>
      <t>安全监管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</si>
  <si>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其他应急管理支出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</si>
  <si>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消防事务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</si>
  <si>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其他消防事务支出</t>
    </r>
  </si>
  <si>
    <t>227</t>
  </si>
  <si>
    <r>
      <rPr>
        <sz val="9"/>
        <color theme="1"/>
        <rFont val="宋体"/>
        <charset val="134"/>
      </rPr>
      <t>预备费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</si>
  <si>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预备费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</si>
  <si>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预备费</t>
    </r>
  </si>
  <si>
    <t>230</t>
  </si>
  <si>
    <r>
      <rPr>
        <sz val="9"/>
        <color theme="1"/>
        <rFont val="宋体"/>
        <charset val="134"/>
      </rPr>
      <t>转移性支出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</si>
  <si>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一般性转移支付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</si>
  <si>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其他一般性转移支付支出</t>
    </r>
  </si>
  <si>
    <t>232</t>
  </si>
  <si>
    <r>
      <rPr>
        <sz val="9"/>
        <color theme="1"/>
        <rFont val="宋体"/>
        <charset val="134"/>
      </rPr>
      <t>债务付息支出</t>
    </r>
  </si>
  <si>
    <r>
      <rPr>
        <sz val="9"/>
        <color theme="1"/>
        <rFont val="Times New Roman"/>
        <charset val="134"/>
      </rPr>
      <t xml:space="preserve">    </t>
    </r>
    <r>
      <rPr>
        <sz val="9"/>
        <color theme="1"/>
        <rFont val="宋体"/>
        <charset val="134"/>
      </rPr>
      <t>地方政府一般债务付息支出</t>
    </r>
  </si>
  <si>
    <r>
      <rPr>
        <sz val="9"/>
        <color theme="1"/>
        <rFont val="Times New Roman"/>
        <charset val="134"/>
      </rPr>
      <t xml:space="preserve">        </t>
    </r>
    <r>
      <rPr>
        <sz val="9"/>
        <color theme="1"/>
        <rFont val="宋体"/>
        <charset val="134"/>
      </rPr>
      <t>地方政府一般债券付息支出</t>
    </r>
  </si>
  <si>
    <t>表4</t>
  </si>
  <si>
    <t>单位：万元</t>
  </si>
  <si>
    <t>合计</t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</si>
  <si>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17</t>
    </r>
  </si>
  <si>
    <r>
      <rPr>
        <sz val="10"/>
        <color indexed="8"/>
        <rFont val="宋体"/>
        <charset val="134"/>
      </rPr>
      <t>单位：万元</t>
    </r>
  </si>
  <si>
    <r>
      <rPr>
        <b/>
        <sz val="11"/>
        <rFont val="宋体"/>
        <charset val="134"/>
      </rPr>
      <t>项　　　　目</t>
    </r>
  </si>
  <si>
    <r>
      <rPr>
        <b/>
        <sz val="11"/>
        <rFont val="宋体"/>
        <charset val="134"/>
      </rPr>
      <t>金额</t>
    </r>
  </si>
  <si>
    <r>
      <rPr>
        <b/>
        <sz val="11"/>
        <rFont val="宋体"/>
        <charset val="134"/>
      </rPr>
      <t>备注</t>
    </r>
  </si>
  <si>
    <t>税收返还</t>
  </si>
  <si>
    <r>
      <rPr>
        <sz val="11"/>
        <rFont val="宋体"/>
        <charset val="134"/>
      </rPr>
      <t>增值税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五五分享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税收返还</t>
    </r>
  </si>
  <si>
    <r>
      <rPr>
        <sz val="10"/>
        <rFont val="宋体"/>
        <charset val="134"/>
      </rPr>
      <t>其他税收返还</t>
    </r>
  </si>
  <si>
    <r>
      <rPr>
        <b/>
        <sz val="10"/>
        <rFont val="宋体"/>
        <charset val="134"/>
      </rPr>
      <t>小计</t>
    </r>
  </si>
  <si>
    <t>提前下达转移支付</t>
  </si>
  <si>
    <t xml:space="preserve">提前下达2020年城乡居民基本养老保险中央财政补助资金 </t>
  </si>
  <si>
    <t>2020年中央农村综合性改革和田园综合体建设奖补资金</t>
  </si>
  <si>
    <t>提前下达2020年大中型水库移民后期扶持基金</t>
  </si>
  <si>
    <t>提前下达2020年中央水库移民扶持基金（第二批）</t>
  </si>
  <si>
    <t>提前下达2020年残疾人事业补助资金（中央彩票公益金）</t>
  </si>
  <si>
    <t xml:space="preserve">提前下达2020年第一批中央水利发展资金 </t>
  </si>
  <si>
    <t>提前下达2020年扶持村级集体经济资金</t>
  </si>
  <si>
    <t>提前下达2020年中央农村综合改革转移支付资金</t>
  </si>
  <si>
    <t>2020年残疾人事业补助资金（中央资金）</t>
  </si>
  <si>
    <t>2020年城乡居民基本养老保险缴费省级补助</t>
  </si>
  <si>
    <t>2020年中央财政动物防疫补助资金</t>
  </si>
  <si>
    <t>2020年全省基层医疗卫生机构实施基本药物制度中央财政补助资金</t>
  </si>
  <si>
    <t>2020年村卫生室实施基本药物制度中央财政补助资金</t>
  </si>
  <si>
    <t>2020年全省基本公共卫生服务中央和省级财政补助资金</t>
  </si>
  <si>
    <t>2020年度移民困难扶助金</t>
  </si>
  <si>
    <t>提前下达2020年城镇独生子女父母奖励省级补助资金</t>
  </si>
  <si>
    <t>2020年第一批中央重点生态保护修复治理专项资金</t>
  </si>
  <si>
    <t>2015年老年乡村医生生活困难补助资金（株财预通2015-30）</t>
  </si>
  <si>
    <t>2012公共卫生与基层医疗卫生事业单位绩效工资转移支付资金</t>
  </si>
  <si>
    <t>三类人群生活待遇—老年乡村医生生活困难补助（株财预通2016-18）</t>
  </si>
  <si>
    <t>2016年原中小学民办和代课教师生活困难补助资金（株财预通2016-11）</t>
  </si>
  <si>
    <t>2016年乡镇老放映员生活困难补助资金（株财预指2017-24）</t>
  </si>
  <si>
    <t>农村税费改革转移支付补助收入</t>
  </si>
  <si>
    <t>城乡义务教育经费保障机制资金</t>
  </si>
  <si>
    <t>除义务教育大班额省级奖补等资金</t>
  </si>
  <si>
    <t>城乡居民医保中央和省级财政补助等资金</t>
  </si>
  <si>
    <t>民政和抚恤一般转移支付补助等资金</t>
  </si>
  <si>
    <r>
      <rPr>
        <b/>
        <sz val="11"/>
        <rFont val="宋体"/>
        <charset val="134"/>
      </rPr>
      <t>小计</t>
    </r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</si>
  <si>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6</t>
    </r>
  </si>
  <si>
    <t>一般公共预算税收返还和转移支付预算分地区表</t>
  </si>
  <si>
    <r>
      <rPr>
        <b/>
        <sz val="11"/>
        <rFont val="宋体"/>
        <charset val="134"/>
      </rPr>
      <t>地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区</t>
    </r>
  </si>
  <si>
    <t>说明：县区一级属于最末级，没有一般公共预算税收返还和转移支付预算分地区表。</t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</si>
  <si>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7</t>
    </r>
  </si>
  <si>
    <t>收入项目</t>
  </si>
  <si>
    <t>2019年预算数</t>
  </si>
  <si>
    <t>2019年完成数</t>
  </si>
  <si>
    <t>2020年预算数</t>
  </si>
  <si>
    <t>政府性基金收入合计</t>
  </si>
  <si>
    <t>1.散装水泥专项资金收入</t>
  </si>
  <si>
    <t>2.新型墙体材料专项基金收入</t>
  </si>
  <si>
    <t>3.新菜地开发建设基金收入</t>
  </si>
  <si>
    <t>4.城市公用事业附加收入</t>
  </si>
  <si>
    <t>5.国有土地收益基金收入</t>
  </si>
  <si>
    <t>6.农业土地开发资金收入</t>
  </si>
  <si>
    <t>7.国有土地使用权出让收入</t>
  </si>
  <si>
    <t>8.城市基础设施配套费收入</t>
  </si>
  <si>
    <t>9.污水处理费收入</t>
  </si>
  <si>
    <t>10.其他政府性基金收入</t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</si>
  <si>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8</t>
    </r>
  </si>
  <si>
    <t>支出项目</t>
  </si>
  <si>
    <t>政府性基金支出合计</t>
  </si>
  <si>
    <t>1.科学技术支出</t>
  </si>
  <si>
    <t>2.文化旅游体育与传媒支出</t>
  </si>
  <si>
    <t>3.社会保障和就业支出</t>
  </si>
  <si>
    <t>4.节能环保支出</t>
  </si>
  <si>
    <t>5.城乡社区支出</t>
  </si>
  <si>
    <t>6.农林水支出</t>
  </si>
  <si>
    <t>7.交通运输支出</t>
  </si>
  <si>
    <t>8.资源勘探信息等支出</t>
  </si>
  <si>
    <t>9.金融支出</t>
  </si>
  <si>
    <t>10.债务付息支出</t>
  </si>
  <si>
    <t>11.其他支出</t>
  </si>
  <si>
    <t>备注：政府性基金收入调入一般公共预算统筹安排支出154255万元。</t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</si>
  <si>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9</t>
    </r>
  </si>
  <si>
    <r>
      <rPr>
        <sz val="12"/>
        <rFont val="宋体"/>
        <charset val="134"/>
      </rPr>
      <t>单位：万元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</si>
  <si>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0"/>
      </rPr>
      <t xml:space="preserve">            </t>
    </r>
    <r>
      <rPr>
        <b/>
        <sz val="14"/>
        <rFont val="宋体"/>
        <charset val="134"/>
      </rPr>
      <t>目</t>
    </r>
  </si>
  <si>
    <r>
      <rPr>
        <b/>
        <sz val="14"/>
        <rFont val="Times New Roman"/>
        <charset val="134"/>
      </rPr>
      <t>2020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</si>
  <si>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宋体"/>
        <charset val="134"/>
      </rPr>
      <t>备注</t>
    </r>
  </si>
  <si>
    <r>
      <rPr>
        <b/>
        <sz val="12"/>
        <color indexed="8"/>
        <rFont val="Times New Roman"/>
        <charset val="134"/>
      </rPr>
      <t xml:space="preserve">       </t>
    </r>
    <r>
      <rPr>
        <b/>
        <sz val="12"/>
        <color indexed="8"/>
        <rFont val="宋体"/>
        <charset val="134"/>
      </rPr>
      <t>政府性基金</t>
    </r>
  </si>
  <si>
    <r>
      <rPr>
        <sz val="12"/>
        <rFont val="Times New Roman"/>
        <charset val="134"/>
      </rPr>
      <t>2020</t>
    </r>
    <r>
      <rPr>
        <sz val="12"/>
        <rFont val="宋体"/>
        <charset val="134"/>
      </rPr>
      <t>年大中型水库移民后期扶持基金</t>
    </r>
  </si>
  <si>
    <r>
      <rPr>
        <sz val="12"/>
        <rFont val="宋体"/>
        <charset val="134"/>
      </rPr>
      <t>纳入一般公共预算编制</t>
    </r>
  </si>
  <si>
    <r>
      <rPr>
        <sz val="12"/>
        <rFont val="Times New Roman"/>
        <charset val="134"/>
      </rPr>
      <t>2020</t>
    </r>
    <r>
      <rPr>
        <sz val="12"/>
        <rFont val="宋体"/>
        <charset val="134"/>
      </rPr>
      <t>年中央水库移民扶持基金（第二批</t>
    </r>
  </si>
  <si>
    <r>
      <rPr>
        <sz val="12"/>
        <rFont val="Times New Roman"/>
        <charset val="134"/>
      </rPr>
      <t>2020</t>
    </r>
    <r>
      <rPr>
        <sz val="12"/>
        <rFont val="宋体"/>
        <charset val="134"/>
      </rPr>
      <t>年残疾人事业补助资金（中央彩票公益金）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</si>
  <si>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10</t>
    </r>
  </si>
  <si>
    <r>
      <rPr>
        <sz val="10"/>
        <rFont val="宋体"/>
        <charset val="134"/>
      </rPr>
      <t>单位：万元</t>
    </r>
  </si>
  <si>
    <r>
      <rPr>
        <sz val="10"/>
        <rFont val="宋体"/>
        <charset val="134"/>
      </rPr>
      <t>功能科目</t>
    </r>
  </si>
  <si>
    <r>
      <rPr>
        <sz val="10"/>
        <rFont val="宋体"/>
        <charset val="134"/>
      </rPr>
      <t>功能科目名称</t>
    </r>
  </si>
  <si>
    <r>
      <rPr>
        <sz val="10"/>
        <rFont val="宋体"/>
        <charset val="134"/>
      </rPr>
      <t>总计</t>
    </r>
  </si>
  <si>
    <r>
      <rPr>
        <sz val="10"/>
        <rFont val="宋体"/>
        <charset val="134"/>
      </rPr>
      <t>基本支出</t>
    </r>
  </si>
  <si>
    <r>
      <rPr>
        <sz val="10"/>
        <rFont val="宋体"/>
        <charset val="134"/>
      </rPr>
      <t>项目支出</t>
    </r>
  </si>
  <si>
    <r>
      <rPr>
        <sz val="10"/>
        <rFont val="宋体"/>
        <charset val="134"/>
      </rPr>
      <t>类</t>
    </r>
  </si>
  <si>
    <r>
      <rPr>
        <sz val="10"/>
        <rFont val="宋体"/>
        <charset val="134"/>
      </rPr>
      <t>款</t>
    </r>
  </si>
  <si>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</si>
  <si>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合计</t>
    </r>
  </si>
  <si>
    <r>
      <rPr>
        <sz val="10"/>
        <rFont val="宋体"/>
        <charset val="134"/>
      </rPr>
      <t>工资福利支出</t>
    </r>
  </si>
  <si>
    <r>
      <rPr>
        <sz val="10"/>
        <rFont val="宋体"/>
        <charset val="134"/>
      </rPr>
      <t>一般商品和服务支出</t>
    </r>
  </si>
  <si>
    <r>
      <rPr>
        <sz val="10"/>
        <rFont val="宋体"/>
        <charset val="134"/>
      </rPr>
      <t>对个人和家庭的补助</t>
    </r>
  </si>
  <si>
    <r>
      <rPr>
        <sz val="10"/>
        <rFont val="宋体"/>
        <charset val="134"/>
      </rPr>
      <t>业务性商品和服务支出</t>
    </r>
  </si>
  <si>
    <r>
      <rPr>
        <sz val="10"/>
        <rFont val="宋体"/>
        <charset val="134"/>
      </rPr>
      <t>征地和拆迁补偿支出（国有土地使用权出让收入安排的支出）</t>
    </r>
  </si>
  <si>
    <r>
      <rPr>
        <sz val="10"/>
        <rFont val="宋体"/>
        <charset val="134"/>
      </rPr>
      <t>土地开发支出（国有土地使用权出让收入安排的支出）</t>
    </r>
  </si>
  <si>
    <r>
      <rPr>
        <sz val="10"/>
        <rFont val="宋体"/>
        <charset val="134"/>
      </rPr>
      <t>城市建设支出</t>
    </r>
  </si>
  <si>
    <r>
      <rPr>
        <sz val="10"/>
        <rFont val="宋体"/>
        <charset val="134"/>
      </rPr>
      <t>其他国有土地使用权出让收入安排的支出</t>
    </r>
  </si>
  <si>
    <r>
      <rPr>
        <sz val="10"/>
        <rFont val="宋体"/>
        <charset val="134"/>
      </rPr>
      <t>其他城市公用事业附加安排的支出</t>
    </r>
  </si>
  <si>
    <r>
      <rPr>
        <sz val="10"/>
        <rFont val="宋体"/>
        <charset val="134"/>
      </rPr>
      <t>城市公共设施（城市基础设施配套费安排的支出）</t>
    </r>
  </si>
  <si>
    <r>
      <rPr>
        <sz val="10"/>
        <rFont val="宋体"/>
        <charset val="134"/>
      </rPr>
      <t>其他城市基础设施配套费安排的支出</t>
    </r>
  </si>
  <si>
    <t>215</t>
  </si>
  <si>
    <t>61</t>
  </si>
  <si>
    <r>
      <rPr>
        <sz val="10"/>
        <rFont val="宋体"/>
        <charset val="134"/>
      </rPr>
      <t>技术研发和推广</t>
    </r>
  </si>
  <si>
    <r>
      <rPr>
        <sz val="10"/>
        <rFont val="宋体"/>
        <charset val="134"/>
      </rPr>
      <t>其他新型墙体材料专项基金支出</t>
    </r>
  </si>
  <si>
    <r>
      <rPr>
        <sz val="10"/>
        <rFont val="宋体"/>
        <charset val="134"/>
      </rPr>
      <t>示范项目补贴</t>
    </r>
  </si>
  <si>
    <r>
      <rPr>
        <sz val="10"/>
        <rFont val="宋体"/>
        <charset val="134"/>
      </rPr>
      <t>宣传和培训</t>
    </r>
  </si>
  <si>
    <t>229</t>
  </si>
  <si>
    <r>
      <rPr>
        <sz val="10"/>
        <rFont val="宋体"/>
        <charset val="134"/>
      </rPr>
      <t>其他政府性基金及对应专项债务收入安排的支出</t>
    </r>
  </si>
  <si>
    <r>
      <rPr>
        <sz val="10"/>
        <rFont val="宋体"/>
        <charset val="134"/>
      </rPr>
      <t>福利彩票销售机构的业务费支出</t>
    </r>
  </si>
  <si>
    <r>
      <rPr>
        <sz val="10"/>
        <rFont val="宋体"/>
        <charset val="134"/>
      </rPr>
      <t>其他彩票发行销售机构业务费安排的支出</t>
    </r>
  </si>
  <si>
    <t>60</t>
  </si>
  <si>
    <r>
      <rPr>
        <sz val="10"/>
        <rFont val="宋体"/>
        <charset val="134"/>
      </rPr>
      <t>用于残疾人事业的彩票公益金支出</t>
    </r>
  </si>
  <si>
    <r>
      <rPr>
        <sz val="10"/>
        <rFont val="宋体"/>
        <charset val="134"/>
      </rPr>
      <t>用于体育事业的彩票公益金支出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</si>
  <si>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11</t>
    </r>
  </si>
  <si>
    <t>金额单位：万元</t>
  </si>
  <si>
    <r>
      <rPr>
        <sz val="11"/>
        <rFont val="宋体"/>
        <charset val="134"/>
      </rPr>
      <t>收</t>
    </r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入</t>
    </r>
  </si>
  <si>
    <r>
      <rPr>
        <sz val="11"/>
        <rFont val="宋体"/>
        <charset val="134"/>
      </rPr>
      <t>项</t>
    </r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目</t>
    </r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</si>
  <si>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年执行数</t>
    </r>
  </si>
  <si>
    <r>
      <rPr>
        <sz val="11"/>
        <rFont val="宋体"/>
        <charset val="134"/>
      </rPr>
      <t>预算数为执行数的</t>
    </r>
    <r>
      <rPr>
        <sz val="11"/>
        <rFont val="Times New Roman"/>
        <charset val="134"/>
      </rPr>
      <t>%</t>
    </r>
  </si>
  <si>
    <r>
      <rPr>
        <sz val="11"/>
        <rFont val="宋体"/>
        <charset val="134"/>
      </rPr>
      <t>一、利润收入</t>
    </r>
  </si>
  <si>
    <r>
      <rPr>
        <sz val="11"/>
        <rFont val="宋体"/>
        <charset val="134"/>
      </rPr>
      <t>功能类企业利润收入</t>
    </r>
  </si>
  <si>
    <r>
      <rPr>
        <sz val="11"/>
        <rFont val="宋体"/>
        <charset val="134"/>
      </rPr>
      <t>公益类企业利润收入</t>
    </r>
  </si>
  <si>
    <r>
      <rPr>
        <sz val="11"/>
        <rFont val="宋体"/>
        <charset val="134"/>
      </rPr>
      <t>竞争类企业利润收入</t>
    </r>
  </si>
  <si>
    <r>
      <rPr>
        <sz val="11"/>
        <rFont val="宋体"/>
        <charset val="134"/>
      </rPr>
      <t>二、股利、股息收入</t>
    </r>
  </si>
  <si>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国有控股公司股利、股息收入</t>
    </r>
  </si>
  <si>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国有参股公司股利、股息收入</t>
    </r>
  </si>
  <si>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其他国有资本经营预算企业股利、股息收入</t>
    </r>
  </si>
  <si>
    <r>
      <rPr>
        <sz val="11"/>
        <rFont val="宋体"/>
        <charset val="134"/>
      </rPr>
      <t>三、产权转让收入</t>
    </r>
  </si>
  <si>
    <t xml:space="preserve">       ……</t>
  </si>
  <si>
    <r>
      <rPr>
        <sz val="11"/>
        <rFont val="宋体"/>
        <charset val="134"/>
      </rPr>
      <t>四、清算收入</t>
    </r>
  </si>
  <si>
    <r>
      <rPr>
        <sz val="11"/>
        <rFont val="宋体"/>
        <charset val="134"/>
      </rPr>
      <t>五、其他国有资本经营收入</t>
    </r>
  </si>
  <si>
    <r>
      <rPr>
        <sz val="11"/>
        <rFont val="宋体"/>
        <charset val="134"/>
      </rPr>
      <t>本年收入合计</t>
    </r>
  </si>
  <si>
    <r>
      <rPr>
        <sz val="11"/>
        <rFont val="宋体"/>
        <charset val="134"/>
      </rPr>
      <t>上年结转</t>
    </r>
  </si>
  <si>
    <r>
      <rPr>
        <sz val="11"/>
        <rFont val="宋体"/>
        <charset val="134"/>
      </rPr>
      <t>收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入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总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计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</si>
  <si>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12</t>
    </r>
  </si>
  <si>
    <r>
      <rPr>
        <sz val="10"/>
        <rFont val="宋体"/>
        <charset val="134"/>
      </rPr>
      <t>金额单位：万元</t>
    </r>
  </si>
  <si>
    <r>
      <rPr>
        <sz val="11"/>
        <rFont val="宋体"/>
        <charset val="134"/>
      </rPr>
      <t>支</t>
    </r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出</t>
    </r>
  </si>
  <si>
    <r>
      <rPr>
        <sz val="11"/>
        <rFont val="宋体"/>
        <charset val="134"/>
      </rPr>
      <t>一、教育</t>
    </r>
  </si>
  <si>
    <r>
      <rPr>
        <sz val="11"/>
        <rFont val="宋体"/>
        <charset val="134"/>
      </rPr>
      <t>二、科学技术</t>
    </r>
  </si>
  <si>
    <r>
      <rPr>
        <sz val="11"/>
        <rFont val="宋体"/>
        <charset val="134"/>
      </rPr>
      <t>三、文化体育与传媒</t>
    </r>
  </si>
  <si>
    <r>
      <rPr>
        <sz val="11"/>
        <rFont val="宋体"/>
        <charset val="134"/>
      </rPr>
      <t>四、社会保障和就业</t>
    </r>
  </si>
  <si>
    <r>
      <rPr>
        <sz val="11"/>
        <rFont val="宋体"/>
        <charset val="134"/>
      </rPr>
      <t>五、节能环保</t>
    </r>
  </si>
  <si>
    <r>
      <rPr>
        <sz val="11"/>
        <rFont val="宋体"/>
        <charset val="134"/>
      </rPr>
      <t>六、城乡社区事务</t>
    </r>
  </si>
  <si>
    <r>
      <rPr>
        <sz val="11"/>
        <rFont val="宋体"/>
        <charset val="134"/>
      </rPr>
      <t>七、农林水事务</t>
    </r>
  </si>
  <si>
    <r>
      <rPr>
        <sz val="11"/>
        <rFont val="宋体"/>
        <charset val="134"/>
      </rPr>
      <t>八、交通运输</t>
    </r>
  </si>
  <si>
    <r>
      <rPr>
        <sz val="11"/>
        <rFont val="宋体"/>
        <charset val="134"/>
      </rPr>
      <t>九、资源勘探电力信息等事务</t>
    </r>
  </si>
  <si>
    <r>
      <rPr>
        <sz val="11"/>
        <rFont val="宋体"/>
        <charset val="134"/>
      </rPr>
      <t>十、商业服务业等事务</t>
    </r>
  </si>
  <si>
    <r>
      <rPr>
        <sz val="11"/>
        <rFont val="宋体"/>
        <charset val="134"/>
      </rPr>
      <t>十一、地震灾后恢复重建支出</t>
    </r>
  </si>
  <si>
    <r>
      <rPr>
        <sz val="11"/>
        <rFont val="宋体"/>
        <charset val="134"/>
      </rPr>
      <t>十二、其他支出</t>
    </r>
  </si>
  <si>
    <r>
      <rPr>
        <sz val="11"/>
        <rFont val="宋体"/>
        <charset val="134"/>
      </rPr>
      <t>十三、转移性支出</t>
    </r>
  </si>
  <si>
    <r>
      <rPr>
        <sz val="11"/>
        <rFont val="宋体"/>
        <charset val="134"/>
      </rPr>
      <t>本年支出合计</t>
    </r>
  </si>
  <si>
    <r>
      <rPr>
        <sz val="11"/>
        <rFont val="宋体"/>
        <charset val="134"/>
      </rPr>
      <t>结转下年</t>
    </r>
  </si>
  <si>
    <r>
      <rPr>
        <sz val="11"/>
        <rFont val="宋体"/>
        <charset val="134"/>
      </rPr>
      <t>支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出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总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计</t>
    </r>
  </si>
  <si>
    <r>
      <rPr>
        <sz val="12"/>
        <rFont val="宋体"/>
        <charset val="134"/>
      </rPr>
      <t>备注：</t>
    </r>
    <r>
      <rPr>
        <sz val="12"/>
        <rFont val="Times New Roman"/>
        <charset val="134"/>
      </rPr>
      <t>2019</t>
    </r>
    <r>
      <rPr>
        <sz val="12"/>
        <rFont val="宋体"/>
        <charset val="134"/>
      </rPr>
      <t>年国有资本经营</t>
    </r>
    <r>
      <rPr>
        <sz val="12"/>
        <rFont val="Times New Roman"/>
        <charset val="134"/>
      </rPr>
      <t>10000</t>
    </r>
    <r>
      <rPr>
        <sz val="12"/>
        <rFont val="宋体"/>
        <charset val="134"/>
      </rPr>
      <t>万元调入一般公共预算执行。</t>
    </r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</si>
  <si>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13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</si>
  <si>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宋体"/>
        <charset val="134"/>
      </rPr>
      <t>单位：万元</t>
    </r>
  </si>
  <si>
    <r>
      <rPr>
        <sz val="12"/>
        <color indexed="8"/>
        <rFont val="宋体"/>
        <charset val="134"/>
      </rPr>
      <t>项</t>
    </r>
    <r>
      <rPr>
        <sz val="12"/>
        <color indexed="8"/>
        <rFont val="Times New Roman"/>
        <charset val="134"/>
      </rPr>
      <t xml:space="preserve">        </t>
    </r>
    <r>
      <rPr>
        <sz val="12"/>
        <color indexed="8"/>
        <rFont val="宋体"/>
        <charset val="134"/>
      </rPr>
      <t>目</t>
    </r>
  </si>
  <si>
    <r>
      <rPr>
        <sz val="12"/>
        <color indexed="8"/>
        <rFont val="宋体"/>
        <charset val="134"/>
      </rPr>
      <t>合计</t>
    </r>
  </si>
  <si>
    <r>
      <rPr>
        <sz val="12"/>
        <color indexed="8"/>
        <rFont val="宋体"/>
        <charset val="134"/>
      </rPr>
      <t>机关事业单位基本养老保险基金</t>
    </r>
  </si>
  <si>
    <r>
      <rPr>
        <sz val="12"/>
        <color indexed="8"/>
        <rFont val="宋体"/>
        <charset val="134"/>
      </rPr>
      <t>失业保险基金</t>
    </r>
  </si>
  <si>
    <r>
      <rPr>
        <sz val="12"/>
        <color indexed="8"/>
        <rFont val="宋体"/>
        <charset val="134"/>
      </rPr>
      <t>城乡居民（新农合）医疗基金</t>
    </r>
  </si>
  <si>
    <r>
      <rPr>
        <sz val="12"/>
        <color indexed="8"/>
        <rFont val="宋体"/>
        <charset val="134"/>
      </rPr>
      <t>城乡居民基本养老保险基金</t>
    </r>
  </si>
  <si>
    <r>
      <rPr>
        <sz val="12"/>
        <color indexed="8"/>
        <rFont val="宋体"/>
        <charset val="134"/>
      </rPr>
      <t>一、上年结余</t>
    </r>
  </si>
  <si>
    <r>
      <rPr>
        <sz val="12"/>
        <color indexed="8"/>
        <rFont val="宋体"/>
        <charset val="134"/>
      </rPr>
      <t>二、收入</t>
    </r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</si>
  <si>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其中：</t>
    </r>
    <r>
      <rPr>
        <sz val="12"/>
        <color indexed="8"/>
        <rFont val="Times New Roman"/>
        <charset val="134"/>
      </rPr>
      <t xml:space="preserve"> 1</t>
    </r>
    <r>
      <rPr>
        <sz val="12"/>
        <color indexed="8"/>
        <rFont val="宋体"/>
        <charset val="134"/>
      </rPr>
      <t>、保险费收入</t>
    </r>
  </si>
  <si>
    <r>
      <rPr>
        <sz val="12"/>
        <color indexed="8"/>
        <rFont val="Times New Roman"/>
        <charset val="134"/>
      </rPr>
      <t xml:space="preserve">           2</t>
    </r>
    <r>
      <rPr>
        <sz val="12"/>
        <color indexed="8"/>
        <rFont val="宋体"/>
        <charset val="134"/>
      </rPr>
      <t>、利息收入</t>
    </r>
  </si>
  <si>
    <r>
      <rPr>
        <sz val="12"/>
        <color indexed="8"/>
        <rFont val="Times New Roman"/>
        <charset val="134"/>
      </rPr>
      <t xml:space="preserve">           3</t>
    </r>
    <r>
      <rPr>
        <sz val="12"/>
        <color indexed="8"/>
        <rFont val="宋体"/>
        <charset val="134"/>
      </rPr>
      <t>、财政补贴收入</t>
    </r>
  </si>
  <si>
    <r>
      <rPr>
        <sz val="12"/>
        <color indexed="8"/>
        <rFont val="Times New Roman"/>
        <charset val="134"/>
      </rPr>
      <t xml:space="preserve">           4</t>
    </r>
    <r>
      <rPr>
        <sz val="12"/>
        <color indexed="8"/>
        <rFont val="宋体"/>
        <charset val="134"/>
      </rPr>
      <t>、转移收入</t>
    </r>
  </si>
  <si>
    <t>三、本年收支结余</t>
  </si>
  <si>
    <t>四、年末滚存结余</t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</si>
  <si>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14</t>
    </r>
  </si>
  <si>
    <t>支出</t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</si>
  <si>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其中：</t>
    </r>
    <r>
      <rPr>
        <sz val="12"/>
        <color indexed="8"/>
        <rFont val="Times New Roman"/>
        <charset val="134"/>
      </rPr>
      <t xml:space="preserve"> 1</t>
    </r>
    <r>
      <rPr>
        <sz val="12"/>
        <color indexed="8"/>
        <rFont val="宋体"/>
        <charset val="134"/>
      </rPr>
      <t>、社会保险待遇支出</t>
    </r>
  </si>
  <si>
    <r>
      <rPr>
        <sz val="12"/>
        <color indexed="8"/>
        <rFont val="Times New Roman"/>
        <charset val="134"/>
      </rPr>
      <t xml:space="preserve">           2</t>
    </r>
    <r>
      <rPr>
        <sz val="12"/>
        <color indexed="8"/>
        <rFont val="宋体"/>
        <charset val="134"/>
      </rPr>
      <t>、个人账户基金支出</t>
    </r>
  </si>
  <si>
    <r>
      <rPr>
        <sz val="12"/>
        <color indexed="8"/>
        <rFont val="Times New Roman"/>
        <charset val="134"/>
      </rPr>
      <t xml:space="preserve">           3</t>
    </r>
    <r>
      <rPr>
        <sz val="12"/>
        <color indexed="8"/>
        <rFont val="宋体"/>
        <charset val="134"/>
      </rPr>
      <t>、大病保险支出</t>
    </r>
  </si>
  <si>
    <r>
      <rPr>
        <sz val="12"/>
        <color indexed="8"/>
        <rFont val="Times New Roman"/>
        <charset val="134"/>
      </rPr>
      <t xml:space="preserve">           4</t>
    </r>
    <r>
      <rPr>
        <sz val="12"/>
        <color indexed="8"/>
        <rFont val="宋体"/>
        <charset val="134"/>
      </rPr>
      <t>、基本医疗保险费支出</t>
    </r>
  </si>
  <si>
    <r>
      <rPr>
        <sz val="12"/>
        <color indexed="8"/>
        <rFont val="Times New Roman"/>
        <charset val="134"/>
      </rPr>
      <t xml:space="preserve">           5</t>
    </r>
    <r>
      <rPr>
        <sz val="12"/>
        <color indexed="8"/>
        <rFont val="宋体"/>
        <charset val="134"/>
      </rPr>
      <t>、丧葬抚恤补助支出</t>
    </r>
  </si>
  <si>
    <r>
      <rPr>
        <sz val="12"/>
        <color indexed="8"/>
        <rFont val="Times New Roman"/>
        <charset val="134"/>
      </rPr>
      <t xml:space="preserve">           6</t>
    </r>
    <r>
      <rPr>
        <sz val="12"/>
        <color indexed="8"/>
        <rFont val="宋体"/>
        <charset val="134"/>
      </rPr>
      <t>、稳定岗位补贴支出</t>
    </r>
  </si>
  <si>
    <r>
      <rPr>
        <sz val="12"/>
        <color indexed="8"/>
        <rFont val="Times New Roman"/>
        <charset val="134"/>
      </rPr>
      <t xml:space="preserve">           7</t>
    </r>
    <r>
      <rPr>
        <sz val="12"/>
        <color indexed="8"/>
        <rFont val="宋体"/>
        <charset val="134"/>
      </rPr>
      <t>、上解上级支出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</si>
  <si>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15</t>
    </r>
  </si>
  <si>
    <r>
      <rPr>
        <sz val="20"/>
        <rFont val="Times New Roman"/>
        <charset val="134"/>
      </rPr>
      <t>“</t>
    </r>
    <r>
      <rPr>
        <sz val="20"/>
        <rFont val="方正小标宋简体"/>
        <charset val="134"/>
      </rPr>
      <t>三公</t>
    </r>
    <r>
      <rPr>
        <sz val="20"/>
        <rFont val="Times New Roman"/>
        <charset val="134"/>
      </rPr>
      <t>”</t>
    </r>
    <r>
      <rPr>
        <sz val="20"/>
        <rFont val="方正小标宋简体"/>
        <charset val="134"/>
      </rPr>
      <t>等经费预算财政拨款情况统计表</t>
    </r>
  </si>
  <si>
    <r>
      <rPr>
        <sz val="12"/>
        <rFont val="楷体_GB2312"/>
        <charset val="134"/>
      </rPr>
      <t>单位：万元　</t>
    </r>
  </si>
  <si>
    <r>
      <rPr>
        <sz val="12"/>
        <rFont val="宋体"/>
        <charset val="134"/>
      </rPr>
      <t>项目</t>
    </r>
  </si>
  <si>
    <r>
      <rPr>
        <sz val="12"/>
        <rFont val="Times New Roman"/>
        <charset val="134"/>
      </rPr>
      <t>2020</t>
    </r>
    <r>
      <rPr>
        <sz val="12"/>
        <rFont val="宋体"/>
        <charset val="134"/>
      </rPr>
      <t>年预算数</t>
    </r>
  </si>
  <si>
    <r>
      <rPr>
        <b/>
        <sz val="12"/>
        <rFont val="宋体"/>
        <charset val="134"/>
      </rPr>
      <t>合计</t>
    </r>
  </si>
  <si>
    <r>
      <rPr>
        <b/>
        <sz val="12"/>
        <rFont val="宋体"/>
        <charset val="134"/>
      </rPr>
      <t>一、</t>
    </r>
    <r>
      <rPr>
        <b/>
        <sz val="12"/>
        <rFont val="Times New Roman"/>
        <charset val="134"/>
      </rPr>
      <t>“</t>
    </r>
    <r>
      <rPr>
        <b/>
        <sz val="12"/>
        <rFont val="宋体"/>
        <charset val="134"/>
      </rPr>
      <t>三公</t>
    </r>
    <r>
      <rPr>
        <b/>
        <sz val="12"/>
        <rFont val="Times New Roman"/>
        <charset val="134"/>
      </rPr>
      <t>”</t>
    </r>
    <r>
      <rPr>
        <b/>
        <sz val="12"/>
        <rFont val="宋体"/>
        <charset val="134"/>
      </rPr>
      <t>经费小计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</si>
  <si>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、因公出国（境）费用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</si>
  <si>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、公务接待费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</si>
  <si>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、公务用车费</t>
    </r>
  </si>
  <si>
    <r>
      <rPr>
        <sz val="12"/>
        <rFont val="宋体"/>
        <charset val="134"/>
      </rPr>
      <t>　　　　其中：（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）公务用车运行维护费</t>
    </r>
  </si>
  <si>
    <r>
      <rPr>
        <sz val="12"/>
        <rFont val="Times New Roman"/>
        <charset val="134"/>
      </rPr>
      <t xml:space="preserve">      </t>
    </r>
    <r>
      <rPr>
        <sz val="12"/>
        <rFont val="宋体"/>
        <charset val="134"/>
      </rPr>
      <t>　　　　（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）公务用车购置</t>
    </r>
  </si>
  <si>
    <r>
      <rPr>
        <b/>
        <sz val="12"/>
        <rFont val="宋体"/>
        <charset val="134"/>
      </rPr>
      <t>二、会议费、培训费小计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</si>
  <si>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、会议费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</si>
  <si>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、培训费</t>
    </r>
  </si>
  <si>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注：按照党中央、国务院有关文件及部门预算管理有关规定，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三公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经费包括因公出国（境）费、公务用车购置及运行费和公务接待费。（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）因公出国（境）费，指单位工作人员公务出国（境）的住宿费、旅费、伙食补助费、杂费、培训费等支出。（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）公务用车购置及运行费，指单位按规定保留的公务用车购置费及燃料费、维修费、过路过桥费、保险费、安全奖励费用等支出，公务用车指用于履行公务的机动车辆，包括领导干部用车、一般公务用车和执法执勤用车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）公务接待费，指单位按规定开支的各类公务接待（含外宾接待）支出。</t>
    </r>
    <r>
      <rPr>
        <sz val="10"/>
        <rFont val="Times New Roman"/>
        <charset val="134"/>
      </rPr>
      <t>(4)</t>
    </r>
    <r>
      <rPr>
        <sz val="10"/>
        <rFont val="宋体"/>
        <charset val="134"/>
      </rPr>
      <t>此表取数范围包括基本支出和项目支出，资金来源为一般公共预算拨款。</t>
    </r>
    <r>
      <rPr>
        <sz val="10"/>
        <rFont val="Times New Roman"/>
        <charset val="134"/>
      </rPr>
      <t xml:space="preserve">
 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</si>
  <si>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三公经费增减变化说明：</t>
    </r>
    <r>
      <rPr>
        <sz val="10"/>
        <rFont val="Times New Roman"/>
        <charset val="134"/>
      </rPr>
      <t>2020</t>
    </r>
    <r>
      <rPr>
        <sz val="10"/>
        <rFont val="宋体"/>
        <charset val="134"/>
      </rPr>
      <t>年天元天元区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三公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经费预算为264万元，比上年减少81万元，因2019年机构改革的原因，我区2020年人员和机构有所新增，市场监督管理局2020年编制“三公”经费为46.6万元，剔除市场监督管理局的新增因素“三公”经费压减了36.63%，连续几年延续下降趋势。其中，因公出国（境）费用0万元，与上年持平；公务接待费106万元，比上年减少48万元，下降31%；公务用车购置及运行维护费158万元（其中，公务用车运行维护费158万元），比上年减少33万元，剔除市场监督管理局的新增因素下降了41%%。减少的主要原因是：一是区行政单位已完成党政机关公务用车制度改革。二是严格落实中央八项规定、省委九项规定和市委区委若干规定，公务接待费管理越来越规范。</t>
    </r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</si>
  <si>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16</t>
    </r>
  </si>
  <si>
    <r>
      <rPr>
        <sz val="11"/>
        <rFont val="宋体"/>
        <charset val="134"/>
      </rPr>
      <t>表</t>
    </r>
    <r>
      <rPr>
        <sz val="11"/>
        <rFont val="Times New Roman"/>
        <charset val="134"/>
      </rPr>
      <t>17</t>
    </r>
  </si>
  <si>
    <r>
      <rPr>
        <sz val="11"/>
        <rFont val="宋体"/>
        <charset val="134"/>
      </rPr>
      <t>编号</t>
    </r>
    <r>
      <rPr>
        <sz val="11"/>
        <rFont val="Times New Roman"/>
        <charset val="134"/>
      </rPr>
      <t xml:space="preserve"> </t>
    </r>
  </si>
  <si>
    <t>地  区</t>
  </si>
  <si>
    <r>
      <rPr>
        <sz val="11"/>
        <rFont val="宋体"/>
        <charset val="134"/>
      </rPr>
      <t>专项预算</t>
    </r>
    <r>
      <rPr>
        <sz val="11"/>
        <rFont val="Times New Roman"/>
        <charset val="134"/>
      </rPr>
      <t xml:space="preserve">           </t>
    </r>
    <r>
      <rPr>
        <sz val="11"/>
        <rFont val="宋体"/>
        <charset val="134"/>
      </rPr>
      <t>安排金额</t>
    </r>
  </si>
  <si>
    <t>备注</t>
  </si>
  <si>
    <t>说明：县区一级是属于末级，没有专项转移支付分地区表。</t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</si>
  <si>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18</t>
    </r>
  </si>
  <si>
    <t>2020年天元区扶贫资金预算表</t>
  </si>
  <si>
    <t>单位</t>
  </si>
  <si>
    <t>项目名称</t>
  </si>
  <si>
    <t xml:space="preserve"> 金额</t>
  </si>
  <si>
    <t>农村工作局</t>
  </si>
  <si>
    <t>泸溪县扶贫专项</t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</si>
  <si>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19</t>
    </r>
  </si>
  <si>
    <t>2020年株洲市天元区政府一般债务限额及政府债务余额情况表</t>
  </si>
  <si>
    <t xml:space="preserve">                                         金额单位：亿元</t>
  </si>
  <si>
    <t>地区及内容</t>
  </si>
  <si>
    <t>预计2020年初</t>
  </si>
  <si>
    <t>小计</t>
  </si>
  <si>
    <t>一般债务</t>
  </si>
  <si>
    <t>天元区年初限额</t>
  </si>
  <si>
    <t>天元区年初余额</t>
  </si>
  <si>
    <r>
      <t>附注说明：</t>
    </r>
    <r>
      <rPr>
        <sz val="11"/>
        <color rgb="FF000000"/>
        <rFont val="宋体"/>
        <charset val="134"/>
      </rPr>
      <t>目前，2020年限额数为新版地方债务系统数据，最终2020年限额数以省财政厅预算处下达的调整后限额文件为依据。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</si>
  <si>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20</t>
    </r>
  </si>
  <si>
    <t>2020年株洲市天元区政府专项债务限额及政府债务余额情况表</t>
  </si>
  <si>
    <t>金额单位：亿元</t>
  </si>
  <si>
    <t>专项债务</t>
  </si>
  <si>
    <r>
      <rPr>
        <b/>
        <sz val="11"/>
        <color rgb="FF000000"/>
        <rFont val="宋体"/>
        <charset val="134"/>
      </rPr>
      <t>附注说明：</t>
    </r>
    <r>
      <rPr>
        <sz val="11"/>
        <color rgb="FF000000"/>
        <rFont val="宋体"/>
        <charset val="134"/>
      </rPr>
      <t>目前，2020年限额数为新版地方债务系统数据，最终2020年限额数以省财政厅预算处下达的调整后限额文件为依据。</t>
    </r>
  </si>
</sst>
</file>

<file path=xl/styles.xml><?xml version="1.0" encoding="utf-8"?>
<styleSheet xmlns="http://schemas.openxmlformats.org/spreadsheetml/2006/main">
  <numFmts count="21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177" formatCode="#,##0;\-#,##0;&quot;-&quot;"/>
    <numFmt numFmtId="41" formatCode="_ * #,##0_ ;_ * \-#,##0_ ;_ * &quot;-&quot;_ ;_ @_ "/>
    <numFmt numFmtId="178" formatCode="* #,##0.00;* \-#,##0.00;* &quot;-&quot;??;@"/>
    <numFmt numFmtId="43" formatCode="_ * #,##0.00_ ;_ * \-#,##0.00_ ;_ * &quot;-&quot;??_ ;_ @_ "/>
    <numFmt numFmtId="179" formatCode="0.0"/>
    <numFmt numFmtId="180" formatCode="_(* #,##0.00_);_(* \(#,##0.00\);_(* &quot;-&quot;??_);_(@_)"/>
    <numFmt numFmtId="181" formatCode="_(* #,##0_);_(* \(#,##0\);_(* &quot;-&quot;_);_(@_)"/>
    <numFmt numFmtId="182" formatCode="#0.00"/>
    <numFmt numFmtId="183" formatCode="0.00_ "/>
    <numFmt numFmtId="184" formatCode="#,##0.00_ ;\-#,##0.00;;"/>
    <numFmt numFmtId="185" formatCode="#,##0.00_);[Red]\(#,##0.00\)"/>
    <numFmt numFmtId="186" formatCode="#,##0_ "/>
    <numFmt numFmtId="187" formatCode="00"/>
    <numFmt numFmtId="188" formatCode="0000"/>
    <numFmt numFmtId="189" formatCode="* #,##0.00;* \-#,##0.00;* &quot;&quot;??;@"/>
    <numFmt numFmtId="190" formatCode="_ * #,##0_ ;_ * \-#,##0_ ;_ * &quot;-&quot;??_ ;_ @_ "/>
    <numFmt numFmtId="191" formatCode="#,##0.00_ "/>
    <numFmt numFmtId="192" formatCode="0_);[Red]\(0\)"/>
  </numFmts>
  <fonts count="130">
    <font>
      <sz val="12"/>
      <name val="宋体"/>
      <charset val="134"/>
    </font>
    <font>
      <sz val="20"/>
      <name val="方正小标宋简体"/>
      <charset val="134"/>
    </font>
    <font>
      <sz val="9"/>
      <name val="SimSun"/>
      <charset val="134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11"/>
      <name val="SimSun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仿宋"/>
      <charset val="134"/>
    </font>
    <font>
      <b/>
      <sz val="12"/>
      <name val="仿宋"/>
      <charset val="134"/>
    </font>
    <font>
      <sz val="11"/>
      <name val="Times New Roman"/>
      <charset val="134"/>
    </font>
    <font>
      <sz val="10"/>
      <color indexed="8"/>
      <name val="Times New Roman"/>
      <charset val="134"/>
    </font>
    <font>
      <sz val="11"/>
      <name val="宋体"/>
      <charset val="134"/>
    </font>
    <font>
      <sz val="16"/>
      <name val="方正小标宋简体"/>
      <charset val="134"/>
    </font>
    <font>
      <b/>
      <sz val="11"/>
      <name val="宋体"/>
      <charset val="134"/>
    </font>
    <font>
      <sz val="11"/>
      <color indexed="8"/>
      <name val="Times New Roman"/>
      <charset val="134"/>
    </font>
    <font>
      <sz val="12"/>
      <color rgb="FF000000"/>
      <name val="宋体"/>
      <charset val="134"/>
    </font>
    <font>
      <b/>
      <sz val="18"/>
      <color rgb="FF000000"/>
      <name val="宋体"/>
      <charset val="134"/>
    </font>
    <font>
      <b/>
      <sz val="18"/>
      <color indexed="8"/>
      <name val="Times New Roman"/>
      <charset val="134"/>
    </font>
    <font>
      <b/>
      <sz val="11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b/>
      <sz val="10"/>
      <color indexed="8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20"/>
      <name val="Times New Roman"/>
      <charset val="134"/>
    </font>
    <font>
      <sz val="24"/>
      <name val="Times New Roman"/>
      <charset val="134"/>
    </font>
    <font>
      <sz val="22"/>
      <color rgb="FF000000"/>
      <name val="方正小标宋简体"/>
      <charset val="134"/>
    </font>
    <font>
      <sz val="22"/>
      <color indexed="8"/>
      <name val="Times New Roman"/>
      <charset val="134"/>
    </font>
    <font>
      <sz val="12"/>
      <color indexed="8"/>
      <name val="Times New Roman"/>
      <charset val="134"/>
    </font>
    <font>
      <sz val="22"/>
      <name val="方正小标宋简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4"/>
      <name val="Times New Roman"/>
      <charset val="134"/>
    </font>
    <font>
      <b/>
      <sz val="12"/>
      <color indexed="8"/>
      <name val="Times New Roman"/>
      <charset val="134"/>
    </font>
    <font>
      <sz val="9"/>
      <color indexed="8"/>
      <name val="Times New Roman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2"/>
      <color rgb="FF000000"/>
      <name val="Times New Roman"/>
      <charset val="134"/>
    </font>
    <font>
      <b/>
      <sz val="10"/>
      <name val="Times New Roman"/>
      <charset val="134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9"/>
      <name val="Times New Roman"/>
      <charset val="134"/>
    </font>
    <font>
      <sz val="12"/>
      <color theme="1"/>
      <name val="宋体"/>
      <charset val="134"/>
    </font>
    <font>
      <sz val="9"/>
      <color rgb="FF000000"/>
      <name val="Times New Roman"/>
      <charset val="134"/>
    </font>
    <font>
      <sz val="18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9"/>
      <color rgb="FF000000"/>
      <name val="宋体"/>
      <charset val="134"/>
    </font>
    <font>
      <sz val="12"/>
      <color rgb="FFFF0000"/>
      <name val="Times New Roman"/>
      <charset val="134"/>
    </font>
    <font>
      <b/>
      <sz val="22"/>
      <name val="Times New Roman"/>
      <charset val="134"/>
    </font>
    <font>
      <b/>
      <sz val="22"/>
      <name val="宋体"/>
      <charset val="134"/>
    </font>
    <font>
      <b/>
      <sz val="11"/>
      <color rgb="FFFF0000"/>
      <name val="Times New Roman"/>
      <charset val="134"/>
    </font>
    <font>
      <sz val="10"/>
      <color rgb="FFFF0000"/>
      <name val="Times New Roman"/>
      <charset val="134"/>
    </font>
    <font>
      <sz val="11"/>
      <color indexed="53"/>
      <name val="Times New Roman"/>
      <charset val="134"/>
    </font>
    <font>
      <sz val="11"/>
      <color indexed="12"/>
      <name val="Times New Roman"/>
      <charset val="134"/>
    </font>
    <font>
      <b/>
      <sz val="11"/>
      <color indexed="12"/>
      <name val="Times New Roman"/>
      <charset val="134"/>
    </font>
    <font>
      <sz val="12"/>
      <color indexed="12"/>
      <name val="Times New Roman"/>
      <charset val="134"/>
    </font>
    <font>
      <sz val="11"/>
      <color rgb="FFFF0000"/>
      <name val="Times New Roman"/>
      <charset val="134"/>
    </font>
    <font>
      <sz val="12"/>
      <color indexed="10"/>
      <name val="Times New Roman"/>
      <charset val="134"/>
    </font>
    <font>
      <sz val="11"/>
      <color indexed="10"/>
      <name val="Times New Roman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0"/>
    </font>
    <font>
      <sz val="11"/>
      <name val="Times New Roman"/>
      <charset val="0"/>
    </font>
    <font>
      <b/>
      <sz val="14"/>
      <color indexed="8"/>
      <name val="Times New Roman"/>
      <charset val="134"/>
    </font>
    <font>
      <b/>
      <sz val="14"/>
      <color rgb="FFFF0000"/>
      <name val="Times New Roman"/>
      <charset val="134"/>
    </font>
    <font>
      <sz val="18"/>
      <name val="Times New Roman"/>
      <charset val="134"/>
    </font>
    <font>
      <sz val="12"/>
      <name val="仿宋_GB2312"/>
      <charset val="134"/>
    </font>
    <font>
      <b/>
      <sz val="36"/>
      <name val="宋体"/>
      <charset val="134"/>
    </font>
    <font>
      <sz val="11"/>
      <color theme="0"/>
      <name val="宋体"/>
      <charset val="0"/>
      <scheme val="minor"/>
    </font>
    <font>
      <sz val="11"/>
      <color indexed="52"/>
      <name val="宋体"/>
      <charset val="134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b/>
      <sz val="11"/>
      <color indexed="63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sz val="11"/>
      <color indexed="17"/>
      <name val="宋体"/>
      <charset val="134"/>
    </font>
    <font>
      <sz val="11"/>
      <color rgb="FF9C0006"/>
      <name val="宋体"/>
      <charset val="0"/>
      <scheme val="minor"/>
    </font>
    <font>
      <sz val="11"/>
      <color indexed="62"/>
      <name val="宋体"/>
      <charset val="134"/>
    </font>
    <font>
      <sz val="10"/>
      <name val="Helv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2"/>
      <name val="Arial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sz val="12"/>
      <color indexed="17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sz val="8"/>
      <name val="Times New Roman"/>
      <charset val="134"/>
    </font>
    <font>
      <sz val="11"/>
      <color indexed="10"/>
      <name val="宋体"/>
      <charset val="134"/>
    </font>
    <font>
      <b/>
      <sz val="10"/>
      <name val="Arial"/>
      <charset val="134"/>
    </font>
    <font>
      <b/>
      <sz val="11"/>
      <color indexed="9"/>
      <name val="宋体"/>
      <charset val="134"/>
    </font>
    <font>
      <sz val="12"/>
      <color indexed="20"/>
      <name val="宋体"/>
      <charset val="134"/>
    </font>
    <font>
      <b/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  <font>
      <sz val="12"/>
      <name val="楷体_GB2312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b/>
      <sz val="14"/>
      <name val="宋体"/>
      <charset val="134"/>
    </font>
    <font>
      <b/>
      <sz val="14"/>
      <name val="Times New Roman"/>
      <charset val="0"/>
    </font>
    <font>
      <b/>
      <sz val="12"/>
      <color indexed="8"/>
      <name val="宋体"/>
      <charset val="134"/>
    </font>
    <font>
      <b/>
      <sz val="10"/>
      <name val="宋体"/>
      <charset val="134"/>
    </font>
    <font>
      <sz val="9"/>
      <color rgb="FF000000"/>
      <name val="微软雅黑"/>
      <charset val="134"/>
    </font>
    <font>
      <sz val="9"/>
      <color theme="1"/>
      <name val="宋体"/>
      <charset val="134"/>
    </font>
    <font>
      <sz val="12"/>
      <color theme="1"/>
      <name val="Times New Roman"/>
      <charset val="134"/>
    </font>
    <font>
      <b/>
      <sz val="11"/>
      <color indexed="8"/>
      <name val="黑体"/>
      <charset val="134"/>
    </font>
    <font>
      <sz val="18"/>
      <name val="黑体"/>
      <charset val="134"/>
    </font>
  </fonts>
  <fills count="5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99">
    <xf numFmtId="0" fontId="0" fillId="0" borderId="0"/>
    <xf numFmtId="42" fontId="7" fillId="0" borderId="0" applyFon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79" fillId="6" borderId="0" applyNumberFormat="0" applyBorder="0" applyAlignment="0" applyProtection="0">
      <alignment vertical="center"/>
    </xf>
    <xf numFmtId="0" fontId="81" fillId="7" borderId="30" applyNumberFormat="0" applyAlignment="0" applyProtection="0">
      <alignment vertical="center"/>
    </xf>
    <xf numFmtId="0" fontId="0" fillId="0" borderId="0"/>
    <xf numFmtId="0" fontId="76" fillId="5" borderId="2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9" fillId="9" borderId="0" applyNumberFormat="0" applyBorder="0" applyAlignment="0" applyProtection="0">
      <alignment vertical="center"/>
    </xf>
    <xf numFmtId="0" fontId="83" fillId="7" borderId="31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6" fillId="11" borderId="0" applyNumberFormat="0" applyBorder="0" applyAlignment="0" applyProtection="0">
      <alignment vertical="center"/>
    </xf>
    <xf numFmtId="0" fontId="87" fillId="13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" fillId="20" borderId="32" applyNumberFormat="0" applyFont="0" applyAlignment="0" applyProtection="0">
      <alignment vertical="center"/>
    </xf>
    <xf numFmtId="0" fontId="0" fillId="0" borderId="0"/>
    <xf numFmtId="0" fontId="92" fillId="23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9" fillId="0" borderId="0"/>
    <xf numFmtId="0" fontId="97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98" fillId="0" borderId="2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96" fillId="0" borderId="33" applyNumberFormat="0" applyFill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100" fillId="26" borderId="34" applyNumberFormat="0" applyAlignment="0" applyProtection="0">
      <alignment vertical="center"/>
    </xf>
    <xf numFmtId="0" fontId="95" fillId="26" borderId="28" applyNumberFormat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101" fillId="35" borderId="35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73" fillId="36" borderId="0" applyNumberFormat="0" applyBorder="0" applyAlignment="0" applyProtection="0">
      <alignment vertical="center"/>
    </xf>
    <xf numFmtId="0" fontId="102" fillId="0" borderId="3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103" fillId="0" borderId="37" applyNumberFormat="0" applyFill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9" fillId="14" borderId="0" applyNumberFormat="0" applyBorder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37" borderId="0" applyNumberFormat="0" applyBorder="0" applyAlignment="0" applyProtection="0">
      <alignment vertical="center"/>
    </xf>
    <xf numFmtId="0" fontId="81" fillId="7" borderId="3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0" fillId="0" borderId="0">
      <alignment vertical="top"/>
    </xf>
    <xf numFmtId="0" fontId="79" fillId="29" borderId="0" applyNumberFormat="0" applyBorder="0" applyAlignment="0" applyProtection="0">
      <alignment vertical="center"/>
    </xf>
    <xf numFmtId="0" fontId="73" fillId="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79" fillId="41" borderId="0" applyNumberFormat="0" applyBorder="0" applyAlignment="0" applyProtection="0">
      <alignment vertical="center"/>
    </xf>
    <xf numFmtId="0" fontId="83" fillId="7" borderId="31" applyNumberFormat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80" fillId="0" borderId="0">
      <alignment vertical="top"/>
    </xf>
    <xf numFmtId="0" fontId="79" fillId="10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106" fillId="44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79" fillId="45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/>
    <xf numFmtId="0" fontId="39" fillId="4" borderId="0" applyNumberFormat="0" applyBorder="0" applyAlignment="0" applyProtection="0">
      <alignment vertical="center"/>
    </xf>
    <xf numFmtId="0" fontId="0" fillId="0" borderId="0"/>
    <xf numFmtId="0" fontId="39" fillId="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178" fontId="41" fillId="0" borderId="0" applyFont="0" applyFill="0" applyBorder="0" applyAlignment="0" applyProtection="0"/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0" fillId="0" borderId="0"/>
    <xf numFmtId="0" fontId="92" fillId="23" borderId="0" applyNumberFormat="0" applyBorder="0" applyAlignment="0" applyProtection="0">
      <alignment vertical="center"/>
    </xf>
    <xf numFmtId="0" fontId="92" fillId="25" borderId="0" applyNumberFormat="0" applyBorder="0" applyAlignment="0" applyProtection="0">
      <alignment vertical="center"/>
    </xf>
    <xf numFmtId="0" fontId="92" fillId="25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27" borderId="0" applyNumberFormat="0" applyBorder="0" applyAlignment="0" applyProtection="0">
      <alignment vertical="center"/>
    </xf>
    <xf numFmtId="0" fontId="92" fillId="27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177" fontId="80" fillId="0" borderId="0" applyFill="0" applyBorder="0" applyAlignment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top"/>
    </xf>
    <xf numFmtId="0" fontId="0" fillId="0" borderId="0"/>
    <xf numFmtId="0" fontId="94" fillId="0" borderId="41" applyNumberFormat="0" applyAlignment="0" applyProtection="0">
      <alignment horizontal="left" vertical="center"/>
    </xf>
    <xf numFmtId="0" fontId="94" fillId="0" borderId="18">
      <alignment horizontal="left" vertical="center"/>
    </xf>
    <xf numFmtId="0" fontId="110" fillId="0" borderId="0"/>
    <xf numFmtId="0" fontId="92" fillId="50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105" fillId="0" borderId="38" applyNumberFormat="0" applyFill="0" applyAlignment="0" applyProtection="0">
      <alignment vertical="center"/>
    </xf>
    <xf numFmtId="0" fontId="105" fillId="0" borderId="38" applyNumberFormat="0" applyFill="0" applyAlignment="0" applyProtection="0">
      <alignment vertical="center"/>
    </xf>
    <xf numFmtId="0" fontId="109" fillId="0" borderId="40" applyNumberFormat="0" applyFill="0" applyAlignment="0" applyProtection="0">
      <alignment vertical="center"/>
    </xf>
    <xf numFmtId="0" fontId="109" fillId="0" borderId="40" applyNumberFormat="0" applyFill="0" applyAlignment="0" applyProtection="0">
      <alignment vertical="center"/>
    </xf>
    <xf numFmtId="0" fontId="93" fillId="0" borderId="39" applyNumberFormat="0" applyFill="0" applyAlignment="0" applyProtection="0">
      <alignment vertical="center"/>
    </xf>
    <xf numFmtId="0" fontId="93" fillId="0" borderId="39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2" fillId="24" borderId="0" applyNumberFormat="0" applyBorder="0" applyAlignment="0" applyProtection="0">
      <alignment vertical="center"/>
    </xf>
    <xf numFmtId="0" fontId="114" fillId="28" borderId="0" applyNumberFormat="0" applyBorder="0" applyAlignment="0" applyProtection="0">
      <alignment vertical="center"/>
    </xf>
    <xf numFmtId="0" fontId="114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0" fillId="0" borderId="0"/>
    <xf numFmtId="0" fontId="99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41" fillId="0" borderId="0"/>
    <xf numFmtId="0" fontId="113" fillId="51" borderId="42" applyNumberFormat="0" applyAlignment="0" applyProtection="0">
      <alignment vertical="center"/>
    </xf>
    <xf numFmtId="0" fontId="75" fillId="0" borderId="0"/>
    <xf numFmtId="0" fontId="89" fillId="0" borderId="0"/>
    <xf numFmtId="0" fontId="92" fillId="3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41" fillId="0" borderId="0">
      <alignment vertical="center"/>
    </xf>
    <xf numFmtId="0" fontId="86" fillId="11" borderId="0" applyNumberFormat="0" applyBorder="0" applyAlignment="0" applyProtection="0">
      <alignment vertical="center"/>
    </xf>
    <xf numFmtId="0" fontId="86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86" fillId="11" borderId="0" applyNumberFormat="0" applyBorder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3" fillId="51" borderId="4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181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92" fillId="50" borderId="0" applyNumberFormat="0" applyBorder="0" applyAlignment="0" applyProtection="0">
      <alignment vertical="center"/>
    </xf>
    <xf numFmtId="0" fontId="92" fillId="24" borderId="0" applyNumberFormat="0" applyBorder="0" applyAlignment="0" applyProtection="0">
      <alignment vertical="center"/>
    </xf>
    <xf numFmtId="0" fontId="92" fillId="53" borderId="0" applyNumberFormat="0" applyBorder="0" applyAlignment="0" applyProtection="0">
      <alignment vertical="center"/>
    </xf>
    <xf numFmtId="0" fontId="92" fillId="53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27" borderId="0" applyNumberFormat="0" applyBorder="0" applyAlignment="0" applyProtection="0">
      <alignment vertical="center"/>
    </xf>
    <xf numFmtId="0" fontId="92" fillId="27" borderId="0" applyNumberFormat="0" applyBorder="0" applyAlignment="0" applyProtection="0">
      <alignment vertical="center"/>
    </xf>
    <xf numFmtId="0" fontId="92" fillId="52" borderId="0" applyNumberFormat="0" applyBorder="0" applyAlignment="0" applyProtection="0">
      <alignment vertical="center"/>
    </xf>
    <xf numFmtId="0" fontId="92" fillId="52" borderId="0" applyNumberFormat="0" applyBorder="0" applyAlignment="0" applyProtection="0">
      <alignment vertical="center"/>
    </xf>
    <xf numFmtId="0" fontId="106" fillId="44" borderId="0" applyNumberFormat="0" applyBorder="0" applyAlignment="0" applyProtection="0">
      <alignment vertical="center"/>
    </xf>
    <xf numFmtId="0" fontId="88" fillId="15" borderId="31" applyNumberFormat="0" applyAlignment="0" applyProtection="0">
      <alignment vertical="center"/>
    </xf>
    <xf numFmtId="0" fontId="88" fillId="15" borderId="31" applyNumberFormat="0" applyAlignment="0" applyProtection="0">
      <alignment vertical="center"/>
    </xf>
    <xf numFmtId="0" fontId="0" fillId="0" borderId="0"/>
    <xf numFmtId="0" fontId="89" fillId="0" borderId="0"/>
    <xf numFmtId="0" fontId="0" fillId="54" borderId="44" applyNumberFormat="0" applyFont="0" applyAlignment="0" applyProtection="0">
      <alignment vertical="center"/>
    </xf>
    <xf numFmtId="0" fontId="0" fillId="54" borderId="44" applyNumberFormat="0" applyFont="0" applyAlignment="0" applyProtection="0">
      <alignment vertical="center"/>
    </xf>
    <xf numFmtId="0" fontId="116" fillId="0" borderId="0">
      <alignment vertical="top"/>
    </xf>
    <xf numFmtId="0" fontId="0" fillId="0" borderId="0"/>
    <xf numFmtId="0" fontId="0" fillId="0" borderId="0"/>
    <xf numFmtId="0" fontId="80" fillId="0" borderId="0"/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</cellStyleXfs>
  <cellXfs count="347"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82" fontId="4" fillId="0" borderId="1" xfId="0" applyNumberFormat="1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2" fillId="0" borderId="0" xfId="194" applyFont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6" fillId="0" borderId="0" xfId="194" applyFont="1" applyAlignment="1">
      <alignment vertical="center" wrapText="1"/>
    </xf>
    <xf numFmtId="183" fontId="12" fillId="0" borderId="0" xfId="194" applyNumberFormat="1" applyFont="1" applyAlignment="1" applyProtection="1">
      <alignment horizontal="center" vertical="center" wrapText="1"/>
      <protection locked="0"/>
    </xf>
    <xf numFmtId="183" fontId="12" fillId="0" borderId="0" xfId="194" applyNumberFormat="1" applyFont="1" applyAlignment="1">
      <alignment horizontal="center" vertical="center" wrapText="1"/>
    </xf>
    <xf numFmtId="0" fontId="17" fillId="0" borderId="0" xfId="194" applyFont="1" applyAlignment="1">
      <alignment vertical="center" wrapText="1"/>
    </xf>
    <xf numFmtId="0" fontId="18" fillId="0" borderId="0" xfId="194" applyFont="1" applyAlignment="1">
      <alignment horizontal="center" vertical="center" wrapText="1"/>
    </xf>
    <xf numFmtId="0" fontId="19" fillId="0" borderId="0" xfId="194" applyFont="1" applyAlignment="1">
      <alignment horizontal="center" vertical="center" wrapText="1"/>
    </xf>
    <xf numFmtId="183" fontId="12" fillId="0" borderId="0" xfId="194" applyNumberFormat="1" applyFont="1" applyAlignment="1" applyProtection="1">
      <alignment horizontal="right" vertical="center" wrapText="1"/>
      <protection locked="0"/>
    </xf>
    <xf numFmtId="0" fontId="20" fillId="0" borderId="1" xfId="194" applyFont="1" applyBorder="1" applyAlignment="1">
      <alignment horizontal="center" vertical="center" wrapText="1"/>
    </xf>
    <xf numFmtId="183" fontId="20" fillId="0" borderId="1" xfId="194" applyNumberFormat="1" applyFont="1" applyBorder="1" applyAlignment="1">
      <alignment horizontal="center" vertical="center" wrapText="1"/>
    </xf>
    <xf numFmtId="183" fontId="20" fillId="0" borderId="1" xfId="194" applyNumberFormat="1" applyFont="1" applyBorder="1" applyAlignment="1" applyProtection="1">
      <alignment horizontal="center" vertical="center" wrapText="1"/>
      <protection locked="0"/>
    </xf>
    <xf numFmtId="183" fontId="20" fillId="0" borderId="0" xfId="194" applyNumberFormat="1" applyFont="1" applyBorder="1" applyAlignment="1">
      <alignment horizontal="center" vertical="center" wrapText="1"/>
    </xf>
    <xf numFmtId="0" fontId="15" fillId="0" borderId="1" xfId="194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12" fillId="0" borderId="0" xfId="194" applyFont="1" applyAlignment="1">
      <alignment horizontal="center" vertical="center" wrapText="1"/>
    </xf>
    <xf numFmtId="0" fontId="16" fillId="0" borderId="0" xfId="194" applyFont="1" applyAlignment="1">
      <alignment horizontal="center" vertical="center" wrapText="1"/>
    </xf>
    <xf numFmtId="1" fontId="22" fillId="0" borderId="1" xfId="0" applyNumberFormat="1" applyFont="1" applyFill="1" applyBorder="1" applyAlignment="1" applyProtection="1">
      <alignment horizontal="left" vertical="center" wrapText="1"/>
      <protection locked="0"/>
    </xf>
    <xf numFmtId="183" fontId="12" fillId="0" borderId="1" xfId="194" applyNumberFormat="1" applyFont="1" applyBorder="1" applyAlignment="1" applyProtection="1">
      <alignment horizontal="center" vertical="center" wrapText="1"/>
      <protection locked="0"/>
    </xf>
    <xf numFmtId="183" fontId="12" fillId="0" borderId="1" xfId="194" applyNumberFormat="1" applyFont="1" applyBorder="1" applyAlignment="1">
      <alignment horizontal="center" vertical="center" wrapText="1"/>
    </xf>
    <xf numFmtId="0" fontId="23" fillId="0" borderId="1" xfId="194" applyFont="1" applyBorder="1" applyAlignment="1">
      <alignment vertical="center" wrapText="1"/>
    </xf>
    <xf numFmtId="0" fontId="12" fillId="0" borderId="1" xfId="194" applyFont="1" applyBorder="1" applyAlignment="1">
      <alignment vertical="center" wrapText="1"/>
    </xf>
    <xf numFmtId="0" fontId="24" fillId="0" borderId="1" xfId="194" applyFont="1" applyBorder="1" applyAlignment="1">
      <alignment vertical="center" wrapText="1"/>
    </xf>
    <xf numFmtId="183" fontId="25" fillId="0" borderId="1" xfId="194" applyNumberFormat="1" applyFont="1" applyBorder="1" applyAlignment="1" applyProtection="1">
      <alignment horizontal="center" vertical="center" wrapText="1"/>
      <protection locked="0"/>
    </xf>
    <xf numFmtId="0" fontId="26" fillId="0" borderId="0" xfId="5" applyFont="1"/>
    <xf numFmtId="0" fontId="27" fillId="0" borderId="0" xfId="5" applyFont="1"/>
    <xf numFmtId="0" fontId="26" fillId="0" borderId="0" xfId="5" applyFont="1" applyAlignment="1">
      <alignment horizontal="center"/>
    </xf>
    <xf numFmtId="0" fontId="0" fillId="0" borderId="0" xfId="5" applyFont="1"/>
    <xf numFmtId="0" fontId="28" fillId="0" borderId="0" xfId="5" applyFont="1" applyAlignment="1">
      <alignment horizontal="center" vertical="center"/>
    </xf>
    <xf numFmtId="0" fontId="26" fillId="0" borderId="5" xfId="5" applyFont="1" applyBorder="1" applyAlignment="1">
      <alignment vertical="center"/>
    </xf>
    <xf numFmtId="0" fontId="26" fillId="0" borderId="0" xfId="5" applyFont="1" applyBorder="1" applyAlignment="1">
      <alignment horizontal="center" vertical="center"/>
    </xf>
    <xf numFmtId="0" fontId="26" fillId="0" borderId="6" xfId="5" applyFont="1" applyBorder="1" applyAlignment="1">
      <alignment horizontal="center" vertical="center"/>
    </xf>
    <xf numFmtId="0" fontId="27" fillId="0" borderId="1" xfId="5" applyFont="1" applyBorder="1" applyAlignment="1">
      <alignment horizontal="center" vertical="center"/>
    </xf>
    <xf numFmtId="0" fontId="26" fillId="0" borderId="1" xfId="5" applyFont="1" applyBorder="1" applyAlignment="1">
      <alignment vertical="center"/>
    </xf>
    <xf numFmtId="0" fontId="26" fillId="0" borderId="1" xfId="5" applyFont="1" applyBorder="1" applyAlignment="1">
      <alignment horizontal="center" vertical="center"/>
    </xf>
    <xf numFmtId="0" fontId="26" fillId="0" borderId="3" xfId="5" applyFont="1" applyBorder="1" applyAlignment="1">
      <alignment vertical="center"/>
    </xf>
    <xf numFmtId="0" fontId="26" fillId="0" borderId="3" xfId="5" applyFont="1" applyBorder="1" applyAlignment="1">
      <alignment horizontal="center" vertical="center" wrapText="1"/>
    </xf>
    <xf numFmtId="0" fontId="26" fillId="0" borderId="7" xfId="5" applyFont="1" applyBorder="1" applyAlignment="1">
      <alignment horizontal="left" vertical="center" wrapText="1"/>
    </xf>
    <xf numFmtId="0" fontId="26" fillId="0" borderId="7" xfId="5" applyFont="1" applyBorder="1" applyAlignment="1">
      <alignment horizontal="center" vertical="center" wrapText="1"/>
    </xf>
    <xf numFmtId="0" fontId="27" fillId="0" borderId="3" xfId="5" applyFont="1" applyBorder="1" applyAlignment="1">
      <alignment horizontal="left" vertical="center" wrapText="1"/>
    </xf>
    <xf numFmtId="0" fontId="27" fillId="0" borderId="3" xfId="5" applyFont="1" applyBorder="1" applyAlignment="1">
      <alignment horizontal="center" vertical="center"/>
    </xf>
    <xf numFmtId="0" fontId="26" fillId="0" borderId="1" xfId="5" applyFont="1" applyBorder="1" applyAlignment="1">
      <alignment horizontal="left" vertical="center" wrapText="1"/>
    </xf>
    <xf numFmtId="0" fontId="26" fillId="0" borderId="1" xfId="5" applyFont="1" applyBorder="1" applyAlignment="1">
      <alignment horizontal="center" vertical="center" wrapText="1"/>
    </xf>
    <xf numFmtId="0" fontId="22" fillId="0" borderId="0" xfId="5" applyFont="1" applyFill="1" applyAlignment="1">
      <alignment horizontal="left" vertical="center" wrapText="1"/>
    </xf>
    <xf numFmtId="0" fontId="22" fillId="0" borderId="0" xfId="158" applyFont="1" applyFill="1"/>
    <xf numFmtId="0" fontId="29" fillId="0" borderId="0" xfId="158" applyFont="1" applyFill="1"/>
    <xf numFmtId="0" fontId="22" fillId="0" borderId="0" xfId="158" applyFont="1" applyFill="1" applyAlignment="1">
      <alignment horizontal="center"/>
    </xf>
    <xf numFmtId="0" fontId="17" fillId="0" borderId="0" xfId="158" applyNumberFormat="1" applyFont="1" applyFill="1" applyBorder="1" applyAlignment="1" applyProtection="1">
      <alignment vertical="center"/>
    </xf>
    <xf numFmtId="0" fontId="22" fillId="0" borderId="0" xfId="158" applyNumberFormat="1" applyFont="1" applyFill="1" applyBorder="1" applyAlignment="1" applyProtection="1"/>
    <xf numFmtId="0" fontId="22" fillId="0" borderId="0" xfId="158" applyNumberFormat="1" applyFont="1" applyFill="1" applyBorder="1" applyAlignment="1" applyProtection="1">
      <alignment horizontal="center"/>
    </xf>
    <xf numFmtId="0" fontId="30" fillId="0" borderId="0" xfId="158" applyNumberFormat="1" applyFont="1" applyFill="1" applyBorder="1" applyAlignment="1" applyProtection="1">
      <alignment horizontal="center" vertical="center"/>
    </xf>
    <xf numFmtId="0" fontId="31" fillId="0" borderId="0" xfId="158" applyNumberFormat="1" applyFont="1" applyFill="1" applyBorder="1" applyAlignment="1" applyProtection="1">
      <alignment horizontal="center" vertical="center"/>
    </xf>
    <xf numFmtId="0" fontId="32" fillId="0" borderId="8" xfId="158" applyNumberFormat="1" applyFont="1" applyFill="1" applyBorder="1" applyAlignment="1" applyProtection="1">
      <alignment vertical="center"/>
    </xf>
    <xf numFmtId="0" fontId="32" fillId="0" borderId="8" xfId="158" applyNumberFormat="1" applyFont="1" applyFill="1" applyBorder="1" applyAlignment="1" applyProtection="1">
      <alignment horizontal="center" vertical="center"/>
    </xf>
    <xf numFmtId="0" fontId="32" fillId="0" borderId="0" xfId="158" applyNumberFormat="1" applyFont="1" applyFill="1" applyBorder="1" applyAlignment="1" applyProtection="1">
      <alignment vertical="center"/>
    </xf>
    <xf numFmtId="0" fontId="32" fillId="0" borderId="9" xfId="109" applyNumberFormat="1" applyFont="1" applyFill="1" applyBorder="1" applyAlignment="1" applyProtection="1">
      <alignment horizontal="center" vertical="center"/>
    </xf>
    <xf numFmtId="0" fontId="32" fillId="0" borderId="10" xfId="109" applyNumberFormat="1" applyFont="1" applyFill="1" applyBorder="1" applyAlignment="1" applyProtection="1">
      <alignment horizontal="center" vertical="center" wrapText="1"/>
    </xf>
    <xf numFmtId="0" fontId="32" fillId="0" borderId="11" xfId="109" applyNumberFormat="1" applyFont="1" applyFill="1" applyBorder="1" applyAlignment="1" applyProtection="1">
      <alignment horizontal="center" vertical="center" wrapText="1"/>
    </xf>
    <xf numFmtId="0" fontId="32" fillId="0" borderId="12" xfId="109" applyNumberFormat="1" applyFont="1" applyFill="1" applyBorder="1" applyAlignment="1" applyProtection="1">
      <alignment horizontal="center" vertical="center" wrapText="1"/>
    </xf>
    <xf numFmtId="0" fontId="17" fillId="0" borderId="13" xfId="109" applyNumberFormat="1" applyFont="1" applyFill="1" applyBorder="1" applyAlignment="1" applyProtection="1">
      <alignment horizontal="left" vertical="center"/>
    </xf>
    <xf numFmtId="184" fontId="32" fillId="0" borderId="1" xfId="109" applyNumberFormat="1" applyFont="1" applyFill="1" applyBorder="1" applyAlignment="1" applyProtection="1">
      <alignment horizontal="right" vertical="center"/>
    </xf>
    <xf numFmtId="0" fontId="32" fillId="0" borderId="13" xfId="109" applyNumberFormat="1" applyFont="1" applyFill="1" applyBorder="1" applyAlignment="1" applyProtection="1">
      <alignment horizontal="left" vertical="center"/>
    </xf>
    <xf numFmtId="0" fontId="32" fillId="0" borderId="9" xfId="109" applyNumberFormat="1" applyFont="1" applyFill="1" applyBorder="1" applyAlignment="1" applyProtection="1">
      <alignment horizontal="left" vertical="center"/>
    </xf>
    <xf numFmtId="184" fontId="32" fillId="0" borderId="14" xfId="109" applyNumberFormat="1" applyFont="1" applyFill="1" applyBorder="1" applyAlignment="1" applyProtection="1">
      <alignment horizontal="right" vertical="center"/>
    </xf>
    <xf numFmtId="184" fontId="32" fillId="0" borderId="9" xfId="109" applyNumberFormat="1" applyFont="1" applyFill="1" applyBorder="1" applyAlignment="1" applyProtection="1">
      <alignment horizontal="right" vertical="center"/>
    </xf>
    <xf numFmtId="0" fontId="32" fillId="0" borderId="9" xfId="109" applyNumberFormat="1" applyFont="1" applyFill="1" applyBorder="1" applyAlignment="1" applyProtection="1">
      <alignment vertical="center"/>
    </xf>
    <xf numFmtId="0" fontId="32" fillId="0" borderId="14" xfId="109" applyNumberFormat="1" applyFont="1" applyFill="1" applyBorder="1" applyAlignment="1" applyProtection="1">
      <alignment vertical="center"/>
    </xf>
    <xf numFmtId="185" fontId="32" fillId="0" borderId="15" xfId="109" applyNumberFormat="1" applyFont="1" applyFill="1" applyBorder="1" applyAlignment="1" applyProtection="1">
      <alignment horizontal="left" vertical="center"/>
    </xf>
    <xf numFmtId="185" fontId="32" fillId="0" borderId="1" xfId="109" applyNumberFormat="1" applyFont="1" applyFill="1" applyBorder="1" applyAlignment="1" applyProtection="1">
      <alignment horizontal="right" vertical="center" wrapText="1"/>
    </xf>
    <xf numFmtId="0" fontId="32" fillId="0" borderId="15" xfId="109" applyNumberFormat="1" applyFont="1" applyFill="1" applyBorder="1" applyAlignment="1" applyProtection="1">
      <alignment horizontal="left" vertical="center"/>
    </xf>
    <xf numFmtId="0" fontId="32" fillId="0" borderId="13" xfId="109" applyNumberFormat="1" applyFont="1" applyFill="1" applyBorder="1" applyAlignment="1" applyProtection="1">
      <alignment vertical="center"/>
    </xf>
    <xf numFmtId="0" fontId="17" fillId="0" borderId="14" xfId="109" applyNumberFormat="1" applyFont="1" applyFill="1" applyBorder="1" applyAlignment="1" applyProtection="1">
      <alignment horizontal="left" vertical="center"/>
    </xf>
    <xf numFmtId="0" fontId="17" fillId="0" borderId="9" xfId="109" applyNumberFormat="1" applyFont="1" applyFill="1" applyBorder="1" applyAlignment="1" applyProtection="1">
      <alignment horizontal="left" vertical="center"/>
    </xf>
    <xf numFmtId="0" fontId="26" fillId="0" borderId="0" xfId="159" applyFont="1" applyFill="1" applyBorder="1"/>
    <xf numFmtId="0" fontId="26" fillId="0" borderId="0" xfId="159" applyFont="1" applyFill="1" applyBorder="1" applyAlignment="1">
      <alignment wrapText="1"/>
    </xf>
    <xf numFmtId="0" fontId="26" fillId="0" borderId="0" xfId="159" applyFont="1" applyFill="1"/>
    <xf numFmtId="0" fontId="0" fillId="0" borderId="0" xfId="159" applyFont="1" applyFill="1"/>
    <xf numFmtId="0" fontId="33" fillId="0" borderId="0" xfId="159" applyFont="1" applyFill="1" applyAlignment="1">
      <alignment horizontal="center" vertical="center"/>
    </xf>
    <xf numFmtId="0" fontId="22" fillId="0" borderId="0" xfId="159" applyFont="1" applyFill="1" applyAlignment="1">
      <alignment vertical="center"/>
    </xf>
    <xf numFmtId="0" fontId="22" fillId="0" borderId="0" xfId="159" applyFont="1" applyFill="1" applyAlignment="1">
      <alignment horizontal="right" vertical="center"/>
    </xf>
    <xf numFmtId="0" fontId="11" fillId="0" borderId="1" xfId="109" applyFont="1" applyFill="1" applyBorder="1" applyAlignment="1">
      <alignment horizontal="center" vertical="center"/>
    </xf>
    <xf numFmtId="0" fontId="11" fillId="0" borderId="3" xfId="109" applyFont="1" applyFill="1" applyBorder="1" applyAlignment="1">
      <alignment horizontal="center" vertical="center" wrapText="1"/>
    </xf>
    <xf numFmtId="49" fontId="11" fillId="0" borderId="16" xfId="109" applyNumberFormat="1" applyFont="1" applyFill="1" applyBorder="1" applyAlignment="1">
      <alignment horizontal="center" vertical="center" wrapText="1"/>
    </xf>
    <xf numFmtId="0" fontId="11" fillId="0" borderId="1" xfId="109" applyFont="1" applyFill="1" applyBorder="1" applyAlignment="1">
      <alignment horizontal="center" vertical="center" wrapText="1"/>
    </xf>
    <xf numFmtId="0" fontId="11" fillId="0" borderId="1" xfId="109" applyFont="1" applyFill="1" applyBorder="1" applyAlignment="1">
      <alignment vertical="center"/>
    </xf>
    <xf numFmtId="1" fontId="11" fillId="0" borderId="1" xfId="109" applyNumberFormat="1" applyFont="1" applyFill="1" applyBorder="1" applyAlignment="1">
      <alignment horizontal="right" vertical="center"/>
    </xf>
    <xf numFmtId="9" fontId="11" fillId="0" borderId="1" xfId="109" applyNumberFormat="1" applyFont="1" applyFill="1" applyBorder="1" applyAlignment="1">
      <alignment horizontal="right" vertical="center"/>
    </xf>
    <xf numFmtId="0" fontId="11" fillId="0" borderId="1" xfId="109" applyFont="1" applyFill="1" applyBorder="1" applyAlignment="1">
      <alignment horizontal="right" vertical="center"/>
    </xf>
    <xf numFmtId="2" fontId="11" fillId="0" borderId="1" xfId="109" applyNumberFormat="1" applyFont="1" applyFill="1" applyBorder="1" applyAlignment="1">
      <alignment horizontal="right" vertical="center"/>
    </xf>
    <xf numFmtId="0" fontId="0" fillId="0" borderId="0" xfId="159" applyFont="1" applyFill="1" applyBorder="1"/>
    <xf numFmtId="0" fontId="22" fillId="0" borderId="0" xfId="159" applyFont="1" applyFill="1" applyBorder="1" applyAlignment="1">
      <alignment vertical="center"/>
    </xf>
    <xf numFmtId="0" fontId="21" fillId="0" borderId="0" xfId="159" applyFont="1" applyFill="1" applyAlignment="1">
      <alignment vertical="center"/>
    </xf>
    <xf numFmtId="0" fontId="11" fillId="0" borderId="17" xfId="109" applyFont="1" applyFill="1" applyBorder="1" applyAlignment="1">
      <alignment horizontal="center" vertical="center"/>
    </xf>
    <xf numFmtId="0" fontId="11" fillId="0" borderId="18" xfId="109" applyFont="1" applyFill="1" applyBorder="1" applyAlignment="1">
      <alignment horizontal="center" vertical="center"/>
    </xf>
    <xf numFmtId="0" fontId="11" fillId="0" borderId="19" xfId="109" applyFont="1" applyFill="1" applyBorder="1" applyAlignment="1">
      <alignment horizontal="center" vertical="center"/>
    </xf>
    <xf numFmtId="179" fontId="11" fillId="0" borderId="1" xfId="109" applyNumberFormat="1" applyFont="1" applyFill="1" applyBorder="1" applyAlignment="1">
      <alignment horizontal="right" vertical="center"/>
    </xf>
    <xf numFmtId="0" fontId="11" fillId="0" borderId="1" xfId="109" applyFont="1" applyFill="1" applyBorder="1" applyAlignment="1">
      <alignment vertical="center" shrinkToFit="1"/>
    </xf>
    <xf numFmtId="0" fontId="21" fillId="0" borderId="20" xfId="159" applyFont="1" applyFill="1" applyBorder="1" applyAlignment="1">
      <alignment horizontal="left" vertical="center"/>
    </xf>
    <xf numFmtId="0" fontId="22" fillId="0" borderId="20" xfId="159" applyFont="1" applyFill="1" applyBorder="1" applyAlignment="1">
      <alignment horizontal="left" vertical="center"/>
    </xf>
    <xf numFmtId="0" fontId="22" fillId="0" borderId="0" xfId="159" applyFont="1" applyFill="1" applyBorder="1" applyAlignment="1">
      <alignment horizontal="center" vertical="center"/>
    </xf>
    <xf numFmtId="0" fontId="22" fillId="0" borderId="0" xfId="160" applyFont="1" applyFill="1" applyAlignment="1">
      <alignment vertical="center"/>
    </xf>
    <xf numFmtId="0" fontId="22" fillId="0" borderId="0" xfId="160" applyFont="1" applyFill="1">
      <alignment vertical="center"/>
    </xf>
    <xf numFmtId="187" fontId="22" fillId="0" borderId="0" xfId="160" applyNumberFormat="1" applyFont="1" applyFill="1" applyAlignment="1">
      <alignment horizontal="center" vertical="center"/>
    </xf>
    <xf numFmtId="188" fontId="22" fillId="0" borderId="0" xfId="160" applyNumberFormat="1" applyFont="1" applyFill="1" applyAlignment="1">
      <alignment horizontal="center" vertical="center"/>
    </xf>
    <xf numFmtId="0" fontId="22" fillId="0" borderId="0" xfId="160" applyFont="1" applyFill="1" applyAlignment="1">
      <alignment horizontal="left" vertical="center"/>
    </xf>
    <xf numFmtId="189" fontId="22" fillId="0" borderId="0" xfId="160" applyNumberFormat="1" applyFont="1" applyFill="1" applyAlignment="1">
      <alignment horizontal="center" vertical="center"/>
    </xf>
    <xf numFmtId="0" fontId="22" fillId="0" borderId="0" xfId="160" applyFont="1" applyFill="1" applyAlignment="1">
      <alignment horizontal="center" vertical="center"/>
    </xf>
    <xf numFmtId="0" fontId="0" fillId="0" borderId="0" xfId="160" applyNumberFormat="1" applyFont="1" applyFill="1" applyBorder="1" applyAlignment="1">
      <alignment horizontal="center" vertical="center"/>
    </xf>
    <xf numFmtId="0" fontId="22" fillId="0" borderId="0" xfId="160" applyNumberFormat="1" applyFont="1" applyFill="1" applyBorder="1" applyAlignment="1">
      <alignment horizontal="center" vertical="center"/>
    </xf>
    <xf numFmtId="0" fontId="22" fillId="0" borderId="0" xfId="160" applyNumberFormat="1" applyFont="1" applyFill="1" applyBorder="1" applyAlignment="1">
      <alignment horizontal="left" vertical="center"/>
    </xf>
    <xf numFmtId="0" fontId="22" fillId="0" borderId="0" xfId="160" applyNumberFormat="1" applyFont="1" applyFill="1" applyBorder="1" applyAlignment="1">
      <alignment horizontal="right" vertical="center"/>
    </xf>
    <xf numFmtId="0" fontId="34" fillId="0" borderId="0" xfId="160" applyNumberFormat="1" applyFont="1" applyFill="1" applyBorder="1" applyAlignment="1">
      <alignment horizontal="center" vertical="center"/>
    </xf>
    <xf numFmtId="0" fontId="35" fillId="0" borderId="0" xfId="160" applyNumberFormat="1" applyFont="1" applyFill="1" applyBorder="1" applyAlignment="1">
      <alignment horizontal="center" vertical="center"/>
    </xf>
    <xf numFmtId="0" fontId="22" fillId="0" borderId="0" xfId="160" applyNumberFormat="1" applyFont="1" applyFill="1" applyAlignment="1">
      <alignment horizontal="left" vertical="center"/>
    </xf>
    <xf numFmtId="0" fontId="22" fillId="0" borderId="0" xfId="160" applyNumberFormat="1" applyFont="1" applyFill="1" applyAlignment="1">
      <alignment horizontal="center" vertical="center"/>
    </xf>
    <xf numFmtId="0" fontId="22" fillId="0" borderId="0" xfId="160" applyNumberFormat="1" applyFont="1" applyFill="1" applyAlignment="1">
      <alignment vertical="center"/>
    </xf>
    <xf numFmtId="0" fontId="22" fillId="0" borderId="0" xfId="160" applyNumberFormat="1" applyFont="1" applyFill="1" applyAlignment="1">
      <alignment horizontal="right" vertical="center"/>
    </xf>
    <xf numFmtId="0" fontId="22" fillId="0" borderId="1" xfId="160" applyNumberFormat="1" applyFont="1" applyFill="1" applyBorder="1" applyAlignment="1" applyProtection="1">
      <alignment horizontal="center" vertical="center"/>
    </xf>
    <xf numFmtId="0" fontId="22" fillId="0" borderId="1" xfId="160" applyNumberFormat="1" applyFont="1" applyFill="1" applyBorder="1" applyAlignment="1" applyProtection="1">
      <alignment horizontal="center" vertical="center" wrapText="1"/>
    </xf>
    <xf numFmtId="0" fontId="22" fillId="0" borderId="1" xfId="160" applyNumberFormat="1" applyFont="1" applyFill="1" applyBorder="1" applyAlignment="1" applyProtection="1">
      <alignment horizontal="centerContinuous" vertical="center"/>
    </xf>
    <xf numFmtId="49" fontId="22" fillId="0" borderId="1" xfId="160" applyNumberFormat="1" applyFont="1" applyFill="1" applyBorder="1" applyAlignment="1" applyProtection="1">
      <alignment horizontal="center" vertical="center" wrapText="1"/>
    </xf>
    <xf numFmtId="49" fontId="22" fillId="0" borderId="1" xfId="117" applyNumberFormat="1" applyFont="1" applyFill="1" applyBorder="1" applyAlignment="1" applyProtection="1">
      <alignment horizontal="center" vertical="center" wrapText="1"/>
    </xf>
    <xf numFmtId="0" fontId="11" fillId="0" borderId="1" xfId="188" applyFont="1" applyFill="1" applyBorder="1" applyAlignment="1">
      <alignment horizontal="center" vertical="center"/>
    </xf>
    <xf numFmtId="2" fontId="22" fillId="0" borderId="1" xfId="160" applyNumberFormat="1" applyFont="1" applyFill="1" applyBorder="1" applyAlignment="1" applyProtection="1">
      <alignment horizontal="right" vertical="center" wrapText="1"/>
    </xf>
    <xf numFmtId="49" fontId="22" fillId="0" borderId="1" xfId="117" applyNumberFormat="1" applyFont="1" applyFill="1" applyBorder="1" applyAlignment="1" applyProtection="1">
      <alignment horizontal="left" vertical="center" wrapText="1"/>
    </xf>
    <xf numFmtId="187" fontId="22" fillId="0" borderId="0" xfId="160" applyNumberFormat="1" applyFont="1" applyFill="1" applyAlignment="1">
      <alignment horizontal="left" vertical="center"/>
    </xf>
    <xf numFmtId="0" fontId="22" fillId="0" borderId="0" xfId="117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190" fontId="8" fillId="0" borderId="0" xfId="11" applyNumberFormat="1" applyFont="1" applyFill="1" applyAlignment="1">
      <alignment horizontal="center" vertical="center"/>
    </xf>
    <xf numFmtId="0" fontId="26" fillId="0" borderId="0" xfId="109" applyFont="1" applyFill="1" applyAlignment="1">
      <alignment vertical="center" wrapText="1"/>
    </xf>
    <xf numFmtId="190" fontId="26" fillId="0" borderId="21" xfId="11" applyNumberFormat="1" applyFont="1" applyFill="1" applyBorder="1" applyAlignment="1">
      <alignment vertical="center"/>
    </xf>
    <xf numFmtId="190" fontId="26" fillId="0" borderId="0" xfId="11" applyNumberFormat="1" applyFont="1" applyFill="1" applyBorder="1" applyAlignment="1">
      <alignment horizontal="right" vertical="center"/>
    </xf>
    <xf numFmtId="190" fontId="36" fillId="0" borderId="1" xfId="11" applyNumberFormat="1" applyFont="1" applyFill="1" applyBorder="1" applyAlignment="1">
      <alignment horizontal="center" vertical="center" wrapText="1"/>
    </xf>
    <xf numFmtId="190" fontId="37" fillId="0" borderId="1" xfId="195" applyNumberFormat="1" applyFont="1" applyFill="1" applyBorder="1" applyAlignment="1">
      <alignment vertical="center" wrapText="1"/>
    </xf>
    <xf numFmtId="191" fontId="26" fillId="0" borderId="1" xfId="11" applyNumberFormat="1" applyFont="1" applyFill="1" applyBorder="1" applyAlignment="1">
      <alignment horizontal="center" vertical="center"/>
    </xf>
    <xf numFmtId="190" fontId="38" fillId="0" borderId="1" xfId="195" applyNumberFormat="1" applyFont="1" applyFill="1" applyBorder="1" applyAlignment="1">
      <alignment vertical="center"/>
    </xf>
    <xf numFmtId="190" fontId="26" fillId="0" borderId="1" xfId="11" applyNumberFormat="1" applyFont="1" applyFill="1" applyBorder="1" applyAlignment="1">
      <alignment vertical="center" wrapText="1"/>
    </xf>
    <xf numFmtId="191" fontId="26" fillId="0" borderId="1" xfId="11" applyNumberFormat="1" applyFont="1" applyFill="1" applyBorder="1" applyAlignment="1">
      <alignment horizontal="center" vertical="center" wrapText="1"/>
    </xf>
    <xf numFmtId="190" fontId="26" fillId="0" borderId="1" xfId="11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center" vertical="center"/>
    </xf>
    <xf numFmtId="0" fontId="0" fillId="0" borderId="0" xfId="156" applyFont="1" applyFill="1" applyBorder="1" applyAlignment="1">
      <alignment vertical="center"/>
    </xf>
    <xf numFmtId="0" fontId="13" fillId="0" borderId="0" xfId="156" applyFont="1" applyFill="1" applyBorder="1" applyAlignment="1">
      <alignment vertical="center"/>
    </xf>
    <xf numFmtId="0" fontId="0" fillId="0" borderId="0" xfId="156" applyFont="1" applyFill="1" applyBorder="1" applyAlignment="1">
      <alignment horizontal="center" vertical="center"/>
    </xf>
    <xf numFmtId="0" fontId="26" fillId="0" borderId="0" xfId="156" applyFont="1" applyFill="1" applyBorder="1" applyAlignment="1">
      <alignment vertical="center"/>
    </xf>
    <xf numFmtId="0" fontId="33" fillId="0" borderId="0" xfId="156" applyFont="1" applyFill="1" applyBorder="1" applyAlignment="1">
      <alignment horizontal="center" vertical="center"/>
    </xf>
    <xf numFmtId="0" fontId="0" fillId="0" borderId="21" xfId="188" applyFont="1" applyFill="1" applyBorder="1" applyAlignment="1">
      <alignment horizontal="center"/>
    </xf>
    <xf numFmtId="0" fontId="13" fillId="0" borderId="21" xfId="188" applyFont="1" applyFill="1" applyBorder="1" applyAlignment="1">
      <alignment horizontal="center"/>
    </xf>
    <xf numFmtId="0" fontId="13" fillId="0" borderId="1" xfId="188" applyFont="1" applyFill="1" applyBorder="1" applyAlignment="1">
      <alignment horizontal="center" vertical="center"/>
    </xf>
    <xf numFmtId="0" fontId="13" fillId="0" borderId="1" xfId="188" applyFont="1" applyFill="1" applyBorder="1" applyAlignment="1">
      <alignment horizontal="center" vertical="center" wrapText="1"/>
    </xf>
    <xf numFmtId="186" fontId="13" fillId="0" borderId="1" xfId="188" applyNumberFormat="1" applyFont="1" applyFill="1" applyBorder="1" applyAlignment="1">
      <alignment horizontal="right" vertical="center"/>
    </xf>
    <xf numFmtId="0" fontId="13" fillId="0" borderId="1" xfId="188" applyNumberFormat="1" applyFont="1" applyFill="1" applyBorder="1" applyAlignment="1" applyProtection="1">
      <alignment horizontal="left" vertical="center"/>
    </xf>
    <xf numFmtId="0" fontId="13" fillId="0" borderId="1" xfId="156" applyFont="1" applyFill="1" applyBorder="1" applyAlignment="1">
      <alignment vertical="center"/>
    </xf>
    <xf numFmtId="0" fontId="39" fillId="0" borderId="0" xfId="109" applyFont="1" applyFill="1" applyBorder="1" applyAlignment="1" applyProtection="1">
      <alignment horizontal="left" vertical="center" wrapText="1"/>
    </xf>
    <xf numFmtId="0" fontId="26" fillId="0" borderId="0" xfId="109" applyFont="1" applyFill="1" applyBorder="1" applyAlignment="1">
      <alignment vertical="center"/>
    </xf>
    <xf numFmtId="0" fontId="34" fillId="0" borderId="0" xfId="188" applyFont="1" applyFill="1" applyBorder="1" applyAlignment="1">
      <alignment horizontal="center"/>
    </xf>
    <xf numFmtId="0" fontId="13" fillId="0" borderId="0" xfId="188" applyFont="1" applyFill="1" applyBorder="1" applyAlignment="1">
      <alignment horizontal="center"/>
    </xf>
    <xf numFmtId="186" fontId="13" fillId="0" borderId="1" xfId="64" applyNumberFormat="1" applyFont="1" applyFill="1" applyBorder="1" applyAlignment="1">
      <alignment horizontal="right" vertical="center"/>
    </xf>
    <xf numFmtId="0" fontId="40" fillId="0" borderId="0" xfId="109" applyFont="1" applyFill="1" applyBorder="1" applyAlignment="1" applyProtection="1">
      <alignment horizontal="left" vertical="center" wrapText="1"/>
    </xf>
    <xf numFmtId="0" fontId="0" fillId="0" borderId="0" xfId="156" applyFont="1" applyFill="1" applyBorder="1" applyAlignment="1">
      <alignment horizontal="right" vertical="center"/>
    </xf>
    <xf numFmtId="0" fontId="41" fillId="0" borderId="0" xfId="198" applyFill="1">
      <alignment vertical="center"/>
    </xf>
    <xf numFmtId="0" fontId="42" fillId="0" borderId="0" xfId="194" applyFont="1" applyAlignment="1">
      <alignment vertical="center" wrapText="1"/>
    </xf>
    <xf numFmtId="183" fontId="20" fillId="0" borderId="0" xfId="194" applyNumberFormat="1" applyFont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4" fillId="0" borderId="0" xfId="194" applyFont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43" fillId="0" borderId="1" xfId="0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5" fillId="0" borderId="0" xfId="0" applyFont="1" applyFill="1" applyAlignment="1">
      <alignment vertical="center"/>
    </xf>
    <xf numFmtId="0" fontId="45" fillId="0" borderId="0" xfId="0" applyFont="1" applyFill="1" applyAlignment="1">
      <alignment vertical="center" wrapText="1"/>
    </xf>
    <xf numFmtId="176" fontId="44" fillId="0" borderId="0" xfId="0" applyNumberFormat="1" applyFont="1" applyFill="1" applyAlignment="1">
      <alignment vertical="center"/>
    </xf>
    <xf numFmtId="0" fontId="46" fillId="0" borderId="0" xfId="153" applyFont="1" applyFill="1"/>
    <xf numFmtId="0" fontId="47" fillId="0" borderId="0" xfId="0" applyFont="1" applyFill="1" applyAlignment="1">
      <alignment vertical="center"/>
    </xf>
    <xf numFmtId="0" fontId="48" fillId="0" borderId="0" xfId="0" applyFont="1" applyFill="1" applyBorder="1" applyAlignment="1">
      <alignment horizontal="center" vertical="center" wrapText="1"/>
    </xf>
    <xf numFmtId="0" fontId="34" fillId="0" borderId="0" xfId="118" applyNumberFormat="1" applyFont="1" applyFill="1" applyAlignment="1" applyProtection="1">
      <alignment horizontal="center" vertical="center"/>
    </xf>
    <xf numFmtId="0" fontId="35" fillId="0" borderId="0" xfId="118" applyNumberFormat="1" applyFont="1" applyFill="1" applyAlignment="1" applyProtection="1">
      <alignment horizontal="center" vertical="center"/>
    </xf>
    <xf numFmtId="0" fontId="35" fillId="0" borderId="0" xfId="118" applyNumberFormat="1" applyFont="1" applyFill="1" applyAlignment="1" applyProtection="1">
      <alignment horizontal="center" vertical="center" wrapText="1"/>
    </xf>
    <xf numFmtId="176" fontId="35" fillId="0" borderId="0" xfId="118" applyNumberFormat="1" applyFont="1" applyFill="1" applyAlignment="1" applyProtection="1">
      <alignment horizontal="center" vertical="center"/>
    </xf>
    <xf numFmtId="176" fontId="49" fillId="0" borderId="22" xfId="0" applyNumberFormat="1" applyFont="1" applyFill="1" applyBorder="1" applyAlignment="1">
      <alignment horizontal="left" vertical="center" wrapText="1"/>
    </xf>
    <xf numFmtId="0" fontId="45" fillId="0" borderId="0" xfId="152" applyFont="1" applyFill="1">
      <alignment vertical="center"/>
    </xf>
    <xf numFmtId="0" fontId="48" fillId="0" borderId="0" xfId="152" applyFont="1" applyFill="1" applyBorder="1" applyAlignment="1">
      <alignment vertical="center" wrapText="1"/>
    </xf>
    <xf numFmtId="176" fontId="50" fillId="0" borderId="0" xfId="152" applyNumberFormat="1" applyFont="1" applyFill="1" applyBorder="1" applyAlignment="1">
      <alignment vertical="center" wrapText="1"/>
    </xf>
    <xf numFmtId="176" fontId="50" fillId="0" borderId="0" xfId="0" applyNumberFormat="1" applyFont="1" applyFill="1" applyBorder="1" applyAlignment="1">
      <alignment horizontal="left" vertical="center" wrapText="1"/>
    </xf>
    <xf numFmtId="0" fontId="48" fillId="0" borderId="23" xfId="0" applyFont="1" applyFill="1" applyBorder="1" applyAlignment="1">
      <alignment horizontal="center" vertical="center" wrapText="1"/>
    </xf>
    <xf numFmtId="0" fontId="48" fillId="0" borderId="24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 wrapText="1"/>
    </xf>
    <xf numFmtId="176" fontId="48" fillId="0" borderId="3" xfId="152" applyNumberFormat="1" applyFont="1" applyFill="1" applyBorder="1" applyAlignment="1">
      <alignment horizontal="center" vertical="center" wrapText="1"/>
    </xf>
    <xf numFmtId="176" fontId="48" fillId="0" borderId="1" xfId="152" applyNumberFormat="1" applyFont="1" applyFill="1" applyBorder="1" applyAlignment="1">
      <alignment horizontal="center" vertical="center" wrapText="1"/>
    </xf>
    <xf numFmtId="176" fontId="51" fillId="0" borderId="1" xfId="0" applyNumberFormat="1" applyFont="1" applyFill="1" applyBorder="1" applyAlignment="1">
      <alignment horizontal="center" vertical="center" wrapText="1"/>
    </xf>
    <xf numFmtId="176" fontId="48" fillId="0" borderId="25" xfId="152" applyNumberFormat="1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left" vertical="center" wrapText="1"/>
    </xf>
    <xf numFmtId="176" fontId="44" fillId="0" borderId="1" xfId="0" applyNumberFormat="1" applyFont="1" applyFill="1" applyBorder="1" applyAlignment="1">
      <alignment vertical="center"/>
    </xf>
    <xf numFmtId="176" fontId="52" fillId="0" borderId="0" xfId="152" applyNumberFormat="1" applyFont="1" applyFill="1" applyBorder="1" applyAlignment="1">
      <alignment vertical="center" wrapText="1"/>
    </xf>
    <xf numFmtId="0" fontId="48" fillId="0" borderId="17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vertical="center"/>
    </xf>
    <xf numFmtId="0" fontId="45" fillId="0" borderId="17" xfId="0" applyFont="1" applyFill="1" applyBorder="1" applyAlignment="1">
      <alignment vertical="center"/>
    </xf>
    <xf numFmtId="0" fontId="45" fillId="0" borderId="1" xfId="0" applyFont="1" applyFill="1" applyBorder="1" applyAlignment="1">
      <alignment vertical="center" wrapText="1"/>
    </xf>
    <xf numFmtId="176" fontId="48" fillId="0" borderId="1" xfId="0" applyNumberFormat="1" applyFont="1" applyFill="1" applyBorder="1" applyAlignment="1">
      <alignment horizontal="center" vertical="center" wrapText="1"/>
    </xf>
    <xf numFmtId="176" fontId="50" fillId="0" borderId="1" xfId="0" applyNumberFormat="1" applyFont="1" applyFill="1" applyBorder="1" applyAlignment="1">
      <alignment horizontal="center" vertical="center" wrapText="1"/>
    </xf>
    <xf numFmtId="0" fontId="50" fillId="0" borderId="0" xfId="152" applyFont="1" applyFill="1" applyBorder="1" applyAlignment="1">
      <alignment vertical="center" wrapText="1"/>
    </xf>
    <xf numFmtId="0" fontId="48" fillId="0" borderId="0" xfId="152" applyFont="1" applyFill="1" applyBorder="1" applyAlignment="1">
      <alignment horizontal="center" vertical="center" wrapText="1"/>
    </xf>
    <xf numFmtId="0" fontId="48" fillId="0" borderId="1" xfId="152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center" vertical="center" wrapText="1"/>
    </xf>
    <xf numFmtId="0" fontId="48" fillId="0" borderId="26" xfId="0" applyFont="1" applyFill="1" applyBorder="1" applyAlignment="1">
      <alignment horizontal="center" vertical="center" wrapText="1"/>
    </xf>
    <xf numFmtId="0" fontId="48" fillId="0" borderId="17" xfId="0" applyFont="1" applyFill="1" applyBorder="1" applyAlignment="1">
      <alignment horizontal="left" vertical="center" wrapText="1"/>
    </xf>
    <xf numFmtId="176" fontId="44" fillId="0" borderId="1" xfId="0" applyNumberFormat="1" applyFont="1" applyFill="1" applyBorder="1" applyAlignment="1">
      <alignment horizontal="right" vertical="center"/>
    </xf>
    <xf numFmtId="0" fontId="44" fillId="0" borderId="1" xfId="0" applyFont="1" applyFill="1" applyBorder="1" applyAlignment="1">
      <alignment vertical="center"/>
    </xf>
    <xf numFmtId="0" fontId="26" fillId="0" borderId="0" xfId="109" applyFont="1" applyFill="1" applyAlignment="1">
      <alignment vertical="center"/>
    </xf>
    <xf numFmtId="192" fontId="53" fillId="0" borderId="0" xfId="109" applyNumberFormat="1" applyFont="1" applyFill="1" applyAlignment="1">
      <alignment vertical="center"/>
    </xf>
    <xf numFmtId="14" fontId="0" fillId="0" borderId="0" xfId="109" applyNumberFormat="1" applyFont="1" applyFill="1" applyAlignment="1">
      <alignment horizontal="left" vertical="center"/>
    </xf>
    <xf numFmtId="14" fontId="54" fillId="0" borderId="0" xfId="109" applyNumberFormat="1" applyFont="1" applyFill="1" applyAlignment="1">
      <alignment horizontal="center" vertical="center"/>
    </xf>
    <xf numFmtId="14" fontId="55" fillId="0" borderId="0" xfId="109" applyNumberFormat="1" applyFont="1" applyFill="1" applyAlignment="1">
      <alignment horizontal="center" vertical="center"/>
    </xf>
    <xf numFmtId="31" fontId="20" fillId="0" borderId="0" xfId="109" applyNumberFormat="1" applyFont="1" applyFill="1" applyAlignment="1">
      <alignment horizontal="left"/>
    </xf>
    <xf numFmtId="192" fontId="56" fillId="0" borderId="0" xfId="109" applyNumberFormat="1" applyFont="1" applyFill="1" applyAlignment="1">
      <alignment horizontal="center" vertical="top"/>
    </xf>
    <xf numFmtId="0" fontId="11" fillId="0" borderId="21" xfId="109" applyFont="1" applyFill="1" applyBorder="1" applyAlignment="1">
      <alignment horizontal="right" vertical="center"/>
    </xf>
    <xf numFmtId="0" fontId="11" fillId="0" borderId="3" xfId="109" applyFont="1" applyFill="1" applyBorder="1" applyAlignment="1">
      <alignment horizontal="center" vertical="center"/>
    </xf>
    <xf numFmtId="192" fontId="11" fillId="0" borderId="3" xfId="109" applyNumberFormat="1" applyFont="1" applyFill="1" applyBorder="1" applyAlignment="1">
      <alignment horizontal="center" vertical="center" wrapText="1"/>
    </xf>
    <xf numFmtId="0" fontId="11" fillId="0" borderId="1" xfId="109" applyNumberFormat="1" applyFont="1" applyFill="1" applyBorder="1" applyAlignment="1">
      <alignment horizontal="center" vertical="center" wrapText="1"/>
    </xf>
    <xf numFmtId="0" fontId="11" fillId="0" borderId="25" xfId="109" applyFont="1" applyFill="1" applyBorder="1" applyAlignment="1">
      <alignment horizontal="center" vertical="center"/>
    </xf>
    <xf numFmtId="192" fontId="11" fillId="0" borderId="25" xfId="109" applyNumberFormat="1" applyFont="1" applyFill="1" applyBorder="1" applyAlignment="1">
      <alignment horizontal="center" vertical="center" wrapText="1"/>
    </xf>
    <xf numFmtId="0" fontId="11" fillId="0" borderId="25" xfId="109" applyFont="1" applyFill="1" applyBorder="1" applyAlignment="1">
      <alignment horizontal="center" vertical="center" wrapText="1"/>
    </xf>
    <xf numFmtId="0" fontId="20" fillId="0" borderId="1" xfId="109" applyFont="1" applyFill="1" applyBorder="1" applyAlignment="1">
      <alignment vertical="center"/>
    </xf>
    <xf numFmtId="192" fontId="11" fillId="0" borderId="1" xfId="109" applyNumberFormat="1" applyFont="1" applyFill="1" applyBorder="1" applyAlignment="1">
      <alignment horizontal="right" vertical="center"/>
    </xf>
    <xf numFmtId="176" fontId="11" fillId="0" borderId="1" xfId="109" applyNumberFormat="1" applyFont="1" applyFill="1" applyBorder="1" applyAlignment="1">
      <alignment horizontal="right" vertical="center"/>
    </xf>
    <xf numFmtId="183" fontId="11" fillId="0" borderId="1" xfId="109" applyNumberFormat="1" applyFont="1" applyFill="1" applyBorder="1" applyAlignment="1">
      <alignment horizontal="right" vertical="center"/>
    </xf>
    <xf numFmtId="176" fontId="11" fillId="0" borderId="1" xfId="109" applyNumberFormat="1" applyFont="1" applyFill="1" applyBorder="1" applyAlignment="1">
      <alignment vertical="center"/>
    </xf>
    <xf numFmtId="0" fontId="11" fillId="0" borderId="1" xfId="188" applyFont="1" applyFill="1" applyBorder="1" applyAlignment="1">
      <alignment horizontal="left" vertical="center"/>
    </xf>
    <xf numFmtId="176" fontId="16" fillId="0" borderId="1" xfId="109" applyNumberFormat="1" applyFont="1" applyFill="1" applyBorder="1" applyAlignment="1">
      <alignment vertical="center"/>
    </xf>
    <xf numFmtId="176" fontId="24" fillId="0" borderId="1" xfId="109" applyNumberFormat="1" applyFont="1" applyFill="1" applyBorder="1" applyAlignment="1">
      <alignment horizontal="left" vertical="center" wrapText="1"/>
    </xf>
    <xf numFmtId="176" fontId="16" fillId="0" borderId="1" xfId="142" applyNumberFormat="1" applyFont="1" applyFill="1" applyBorder="1" applyAlignment="1">
      <alignment vertical="center" wrapText="1"/>
    </xf>
    <xf numFmtId="176" fontId="16" fillId="0" borderId="1" xfId="109" applyNumberFormat="1" applyFont="1" applyFill="1" applyBorder="1" applyAlignment="1">
      <alignment vertical="center" wrapText="1"/>
    </xf>
    <xf numFmtId="0" fontId="11" fillId="0" borderId="17" xfId="188" applyNumberFormat="1" applyFont="1" applyFill="1" applyBorder="1" applyAlignment="1" applyProtection="1">
      <alignment horizontal="left" vertical="center"/>
    </xf>
    <xf numFmtId="0" fontId="11" fillId="0" borderId="1" xfId="188" applyNumberFormat="1" applyFont="1" applyFill="1" applyBorder="1" applyAlignment="1" applyProtection="1">
      <alignment horizontal="left" vertical="center"/>
    </xf>
    <xf numFmtId="176" fontId="23" fillId="0" borderId="1" xfId="109" applyNumberFormat="1" applyFont="1" applyFill="1" applyBorder="1" applyAlignment="1">
      <alignment horizontal="left" vertical="center" wrapText="1"/>
    </xf>
    <xf numFmtId="0" fontId="11" fillId="0" borderId="17" xfId="188" applyNumberFormat="1" applyFont="1" applyFill="1" applyBorder="1" applyAlignment="1" applyProtection="1">
      <alignment horizontal="left" vertical="center" wrapText="1"/>
    </xf>
    <xf numFmtId="186" fontId="16" fillId="0" borderId="1" xfId="109" applyNumberFormat="1" applyFont="1" applyFill="1" applyBorder="1" applyAlignment="1">
      <alignment horizontal="right" vertical="center"/>
    </xf>
    <xf numFmtId="176" fontId="12" fillId="0" borderId="1" xfId="109" applyNumberFormat="1" applyFont="1" applyFill="1" applyBorder="1" applyAlignment="1">
      <alignment horizontal="left" vertical="center" wrapText="1"/>
    </xf>
    <xf numFmtId="176" fontId="12" fillId="0" borderId="0" xfId="109" applyNumberFormat="1" applyFont="1" applyFill="1" applyBorder="1" applyAlignment="1">
      <alignment horizontal="left" vertical="center" wrapText="1"/>
    </xf>
    <xf numFmtId="192" fontId="57" fillId="0" borderId="0" xfId="109" applyNumberFormat="1" applyFont="1" applyFill="1" applyAlignment="1">
      <alignment vertical="center"/>
    </xf>
    <xf numFmtId="176" fontId="12" fillId="0" borderId="0" xfId="109" applyNumberFormat="1" applyFont="1" applyFill="1" applyAlignment="1">
      <alignment vertical="center"/>
    </xf>
    <xf numFmtId="0" fontId="58" fillId="0" borderId="0" xfId="109" applyFont="1" applyFill="1" applyAlignment="1" applyProtection="1">
      <alignment horizontal="center" vertical="center"/>
      <protection locked="0"/>
    </xf>
    <xf numFmtId="0" fontId="59" fillId="0" borderId="0" xfId="109" applyFont="1" applyFill="1" applyProtection="1">
      <protection locked="0"/>
    </xf>
    <xf numFmtId="0" fontId="60" fillId="0" borderId="0" xfId="109" applyFont="1" applyFill="1" applyProtection="1">
      <protection locked="0"/>
    </xf>
    <xf numFmtId="0" fontId="61" fillId="0" borderId="0" xfId="109" applyFont="1" applyFill="1" applyAlignment="1" applyProtection="1">
      <alignment horizontal="left"/>
      <protection locked="0"/>
    </xf>
    <xf numFmtId="0" fontId="53" fillId="0" borderId="0" xfId="109" applyFont="1" applyFill="1" applyProtection="1">
      <protection locked="0"/>
    </xf>
    <xf numFmtId="0" fontId="53" fillId="0" borderId="0" xfId="109" applyFont="1" applyFill="1" applyAlignment="1" applyProtection="1">
      <alignment vertical="center"/>
      <protection locked="0"/>
    </xf>
    <xf numFmtId="176" fontId="53" fillId="0" borderId="0" xfId="109" applyNumberFormat="1" applyFont="1" applyFill="1" applyAlignment="1" applyProtection="1">
      <alignment vertical="center"/>
      <protection locked="0"/>
    </xf>
    <xf numFmtId="0" fontId="61" fillId="0" borderId="0" xfId="109" applyFont="1" applyFill="1" applyProtection="1">
      <protection locked="0"/>
    </xf>
    <xf numFmtId="0" fontId="0" fillId="0" borderId="0" xfId="109" applyFont="1" applyFill="1" applyAlignment="1" applyProtection="1">
      <alignment horizontal="left"/>
      <protection locked="0"/>
    </xf>
    <xf numFmtId="0" fontId="55" fillId="0" borderId="0" xfId="109" applyFont="1" applyFill="1" applyAlignment="1" applyProtection="1">
      <alignment horizontal="center" vertical="center"/>
      <protection locked="0"/>
    </xf>
    <xf numFmtId="0" fontId="54" fillId="0" borderId="0" xfId="109" applyFont="1" applyFill="1" applyAlignment="1" applyProtection="1">
      <alignment horizontal="center" vertical="center"/>
      <protection locked="0"/>
    </xf>
    <xf numFmtId="176" fontId="54" fillId="0" borderId="0" xfId="109" applyNumberFormat="1" applyFont="1" applyFill="1" applyAlignment="1" applyProtection="1">
      <alignment horizontal="center" vertical="center"/>
      <protection locked="0"/>
    </xf>
    <xf numFmtId="31" fontId="16" fillId="0" borderId="0" xfId="109" applyNumberFormat="1" applyFont="1" applyFill="1" applyAlignment="1" applyProtection="1">
      <alignment horizontal="left"/>
      <protection locked="0"/>
    </xf>
    <xf numFmtId="31" fontId="62" fillId="0" borderId="0" xfId="109" applyNumberFormat="1" applyFont="1" applyFill="1" applyAlignment="1" applyProtection="1">
      <alignment horizontal="left"/>
      <protection locked="0"/>
    </xf>
    <xf numFmtId="176" fontId="53" fillId="0" borderId="0" xfId="109" applyNumberFormat="1" applyFont="1" applyFill="1" applyProtection="1">
      <protection locked="0"/>
    </xf>
    <xf numFmtId="183" fontId="11" fillId="0" borderId="0" xfId="109" applyNumberFormat="1" applyFont="1" applyFill="1" applyAlignment="1" applyProtection="1">
      <alignment vertical="center"/>
      <protection locked="0"/>
    </xf>
    <xf numFmtId="176" fontId="11" fillId="0" borderId="0" xfId="109" applyNumberFormat="1" applyFont="1" applyFill="1" applyAlignment="1" applyProtection="1">
      <alignment vertical="center"/>
      <protection locked="0"/>
    </xf>
    <xf numFmtId="0" fontId="63" fillId="0" borderId="0" xfId="109" applyFont="1" applyFill="1" applyProtection="1">
      <protection locked="0"/>
    </xf>
    <xf numFmtId="0" fontId="16" fillId="0" borderId="1" xfId="109" applyFont="1" applyFill="1" applyBorder="1" applyAlignment="1" applyProtection="1">
      <alignment horizontal="left" vertical="center"/>
    </xf>
    <xf numFmtId="0" fontId="11" fillId="0" borderId="1" xfId="109" applyFont="1" applyFill="1" applyBorder="1" applyAlignment="1" applyProtection="1">
      <alignment horizontal="center" vertical="center"/>
    </xf>
    <xf numFmtId="0" fontId="11" fillId="0" borderId="1" xfId="109" applyFont="1" applyFill="1" applyBorder="1" applyAlignment="1" applyProtection="1">
      <alignment horizontal="center" vertical="center" wrapText="1"/>
    </xf>
    <xf numFmtId="176" fontId="11" fillId="0" borderId="1" xfId="109" applyNumberFormat="1" applyFont="1" applyFill="1" applyBorder="1" applyAlignment="1" applyProtection="1">
      <alignment horizontal="center" vertical="center"/>
    </xf>
    <xf numFmtId="0" fontId="64" fillId="0" borderId="0" xfId="109" applyFont="1" applyFill="1" applyAlignment="1" applyProtection="1">
      <alignment horizontal="center" vertical="center"/>
      <protection locked="0"/>
    </xf>
    <xf numFmtId="0" fontId="65" fillId="0" borderId="1" xfId="109" applyFont="1" applyFill="1" applyBorder="1" applyAlignment="1" applyProtection="1">
      <alignment horizontal="left"/>
    </xf>
    <xf numFmtId="0" fontId="16" fillId="0" borderId="0" xfId="109" applyFont="1" applyFill="1" applyProtection="1">
      <protection locked="0"/>
    </xf>
    <xf numFmtId="0" fontId="16" fillId="0" borderId="1" xfId="109" applyFont="1" applyFill="1" applyBorder="1" applyAlignment="1" applyProtection="1">
      <alignment horizontal="left"/>
    </xf>
    <xf numFmtId="183" fontId="11" fillId="0" borderId="1" xfId="109" applyNumberFormat="1" applyFont="1" applyFill="1" applyBorder="1" applyAlignment="1" applyProtection="1">
      <alignment horizontal="center" vertical="center"/>
    </xf>
    <xf numFmtId="176" fontId="11" fillId="0" borderId="1" xfId="155" applyNumberFormat="1" applyFont="1" applyFill="1" applyBorder="1" applyAlignment="1" applyProtection="1">
      <alignment horizontal="center" vertical="center"/>
    </xf>
    <xf numFmtId="176" fontId="66" fillId="0" borderId="1" xfId="109" applyNumberFormat="1" applyFont="1" applyFill="1" applyBorder="1" applyAlignment="1" applyProtection="1">
      <alignment horizontal="center" vertical="center"/>
    </xf>
    <xf numFmtId="0" fontId="40" fillId="0" borderId="1" xfId="109" applyFont="1" applyFill="1" applyBorder="1" applyAlignment="1" applyProtection="1">
      <alignment horizontal="left"/>
    </xf>
    <xf numFmtId="176" fontId="67" fillId="0" borderId="17" xfId="155" applyNumberFormat="1" applyFont="1" applyFill="1" applyBorder="1" applyAlignment="1" applyProtection="1">
      <alignment horizontal="center" vertical="center"/>
    </xf>
    <xf numFmtId="0" fontId="50" fillId="0" borderId="1" xfId="109" applyFont="1" applyFill="1" applyBorder="1" applyAlignment="1" applyProtection="1">
      <alignment horizontal="left"/>
    </xf>
    <xf numFmtId="0" fontId="16" fillId="0" borderId="1" xfId="109" applyFont="1" applyFill="1" applyBorder="1" applyAlignment="1" applyProtection="1">
      <alignment horizontal="left" indent="1"/>
    </xf>
    <xf numFmtId="0" fontId="50" fillId="0" borderId="1" xfId="109" applyFont="1" applyFill="1" applyBorder="1" applyAlignment="1" applyProtection="1">
      <alignment horizontal="left" indent="1"/>
    </xf>
    <xf numFmtId="0" fontId="65" fillId="0" borderId="0" xfId="109" applyFont="1" applyFill="1" applyProtection="1">
      <protection locked="0"/>
    </xf>
    <xf numFmtId="0" fontId="40" fillId="0" borderId="1" xfId="109" applyFont="1" applyFill="1" applyBorder="1" applyAlignment="1" applyProtection="1">
      <alignment horizontal="left" indent="1"/>
    </xf>
    <xf numFmtId="0" fontId="32" fillId="0" borderId="0" xfId="109" applyFont="1" applyFill="1" applyAlignment="1" applyProtection="1">
      <alignment horizontal="left"/>
      <protection locked="0"/>
    </xf>
    <xf numFmtId="0" fontId="32" fillId="0" borderId="0" xfId="109" applyFont="1" applyFill="1" applyProtection="1">
      <protection locked="0"/>
    </xf>
    <xf numFmtId="0" fontId="68" fillId="0" borderId="0" xfId="109" applyFont="1" applyFill="1" applyAlignment="1" applyProtection="1">
      <alignment horizontal="left"/>
      <protection locked="0"/>
    </xf>
    <xf numFmtId="0" fontId="69" fillId="0" borderId="0" xfId="109" applyFont="1" applyFill="1" applyProtection="1">
      <protection locked="0"/>
    </xf>
    <xf numFmtId="176" fontId="32" fillId="0" borderId="0" xfId="109" applyNumberFormat="1" applyFont="1" applyFill="1" applyAlignment="1" applyProtection="1">
      <alignment horizontal="left"/>
      <protection locked="0"/>
    </xf>
    <xf numFmtId="0" fontId="16" fillId="0" borderId="0" xfId="109" applyFont="1" applyFill="1" applyAlignment="1" applyProtection="1">
      <alignment horizontal="center" vertical="center"/>
      <protection locked="0"/>
    </xf>
    <xf numFmtId="0" fontId="26" fillId="0" borderId="0" xfId="196" applyFont="1"/>
    <xf numFmtId="0" fontId="26" fillId="0" borderId="0" xfId="196" applyFont="1" applyAlignment="1">
      <alignment horizontal="center" vertical="center"/>
    </xf>
    <xf numFmtId="0" fontId="26" fillId="0" borderId="0" xfId="196" applyFont="1" applyAlignment="1">
      <alignment horizontal="left" vertical="center"/>
    </xf>
    <xf numFmtId="49" fontId="26" fillId="0" borderId="0" xfId="196" applyNumberFormat="1" applyFont="1"/>
    <xf numFmtId="0" fontId="34" fillId="0" borderId="0" xfId="196" applyFont="1" applyBorder="1" applyAlignment="1">
      <alignment horizontal="center" vertical="center"/>
    </xf>
    <xf numFmtId="0" fontId="35" fillId="0" borderId="0" xfId="196" applyFont="1" applyBorder="1" applyAlignment="1">
      <alignment horizontal="left" vertical="center"/>
    </xf>
    <xf numFmtId="0" fontId="35" fillId="0" borderId="0" xfId="196" applyFont="1" applyBorder="1" applyAlignment="1">
      <alignment horizontal="center"/>
    </xf>
    <xf numFmtId="0" fontId="70" fillId="0" borderId="1" xfId="196" applyFont="1" applyBorder="1" applyAlignment="1">
      <alignment horizontal="center" vertical="center"/>
    </xf>
    <xf numFmtId="0" fontId="70" fillId="0" borderId="1" xfId="196" applyFont="1" applyBorder="1" applyAlignment="1">
      <alignment horizontal="left" vertical="center"/>
    </xf>
    <xf numFmtId="0" fontId="26" fillId="0" borderId="1" xfId="196" applyFont="1" applyBorder="1" applyAlignment="1">
      <alignment horizontal="center" vertical="center"/>
    </xf>
    <xf numFmtId="0" fontId="71" fillId="0" borderId="1" xfId="196" applyFont="1" applyBorder="1" applyAlignment="1">
      <alignment horizontal="left" vertical="center"/>
    </xf>
    <xf numFmtId="0" fontId="26" fillId="0" borderId="1" xfId="196" applyFont="1" applyBorder="1" applyAlignment="1">
      <alignment horizontal="left" vertical="center"/>
    </xf>
    <xf numFmtId="49" fontId="26" fillId="0" borderId="0" xfId="196" applyNumberFormat="1" applyFont="1" applyAlignment="1">
      <alignment horizontal="center"/>
    </xf>
    <xf numFmtId="0" fontId="71" fillId="0" borderId="1" xfId="196" applyFont="1" applyBorder="1" applyAlignment="1">
      <alignment horizontal="center" vertical="center"/>
    </xf>
    <xf numFmtId="0" fontId="71" fillId="0" borderId="3" xfId="196" applyFont="1" applyBorder="1" applyAlignment="1">
      <alignment horizontal="left" vertical="center"/>
    </xf>
    <xf numFmtId="0" fontId="26" fillId="0" borderId="3" xfId="196" applyFont="1" applyBorder="1" applyAlignment="1">
      <alignment horizontal="left" vertical="center"/>
    </xf>
    <xf numFmtId="0" fontId="26" fillId="0" borderId="0" xfId="196" applyFont="1" applyFill="1" applyAlignment="1">
      <alignment horizontal="center" vertical="center"/>
    </xf>
    <xf numFmtId="0" fontId="26" fillId="0" borderId="0" xfId="196" applyFont="1" applyFill="1" applyAlignment="1">
      <alignment horizontal="left" vertical="center" wrapText="1"/>
    </xf>
    <xf numFmtId="0" fontId="0" fillId="0" borderId="0" xfId="196" applyFill="1" applyBorder="1" applyAlignment="1"/>
    <xf numFmtId="49" fontId="0" fillId="0" borderId="0" xfId="196" applyNumberFormat="1" applyFill="1" applyBorder="1" applyAlignment="1"/>
    <xf numFmtId="0" fontId="72" fillId="0" borderId="0" xfId="196" applyFont="1" applyFill="1" applyAlignment="1">
      <alignment horizontal="center" vertical="center"/>
    </xf>
  </cellXfs>
  <cellStyles count="199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常规_预算公开附件" xfId="5"/>
    <cellStyle name="输入" xfId="6" builtinId="20"/>
    <cellStyle name="货币" xfId="7" builtinId="4"/>
    <cellStyle name="千位分隔[0]" xfId="8" builtinId="6"/>
    <cellStyle name="40% - 强调文字颜色 3" xfId="9" builtinId="39"/>
    <cellStyle name="计算 2" xfId="10"/>
    <cellStyle name="千位分隔" xfId="11" builtinId="3"/>
    <cellStyle name="好_株洲市2016年6月月报" xfId="12"/>
    <cellStyle name="差" xfId="13" builtinId="27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 6" xfId="19"/>
    <cellStyle name="60% - 强调文字颜色 2 3" xfId="20"/>
    <cellStyle name="60% - 强调文字颜色 2" xfId="21" builtinId="36"/>
    <cellStyle name="标题 4" xfId="22" builtinId="19"/>
    <cellStyle name="警告文本" xfId="23" builtinId="11"/>
    <cellStyle name="_ET_STYLE_NoName_00_" xfId="24"/>
    <cellStyle name="标题" xfId="25" builtinId="15"/>
    <cellStyle name="解释性文本" xfId="26" builtinId="53"/>
    <cellStyle name="标题 1" xfId="27" builtinId="16"/>
    <cellStyle name="百分比 4" xfId="28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常规 4_3-10（株洲市）2013年省与市县第二次对账总表" xfId="35"/>
    <cellStyle name="20% - 强调文字颜色 5 3" xfId="36"/>
    <cellStyle name="检查单元格" xfId="37" builtinId="23"/>
    <cellStyle name="40% - 强调文字颜色 4 2" xfId="38"/>
    <cellStyle name="20% - 强调文字颜色 6" xfId="39" builtinId="50"/>
    <cellStyle name="强调文字颜色 2" xfId="40" builtinId="33"/>
    <cellStyle name="链接单元格" xfId="41" builtinId="24"/>
    <cellStyle name="40% - 强调文字颜色 1 2" xfId="42"/>
    <cellStyle name="20% - 强调文字颜色 2 3" xfId="43"/>
    <cellStyle name="汇总" xfId="44" builtinId="25"/>
    <cellStyle name="好" xfId="45" builtinId="26"/>
    <cellStyle name="适中" xfId="46" builtinId="28"/>
    <cellStyle name="20% - 强调文字颜色 3 3" xfId="47"/>
    <cellStyle name="常规 8 2" xfId="48"/>
    <cellStyle name="20% - 强调文字颜色 5" xfId="49" builtinId="46"/>
    <cellStyle name="强调文字颜色 1" xfId="50" builtinId="29"/>
    <cellStyle name="链接单元格 3" xfId="51"/>
    <cellStyle name="20% - 强调文字颜色 1" xfId="52" builtinId="30"/>
    <cellStyle name="40% - 强调文字颜色 1" xfId="53" builtinId="31"/>
    <cellStyle name="输出 2" xfId="54"/>
    <cellStyle name="20% - 强调文字颜色 2" xfId="55" builtinId="34"/>
    <cellStyle name="_株洲市2016年6月月报" xfId="56"/>
    <cellStyle name="40% - 强调文字颜色 2" xfId="57" builtinId="35"/>
    <cellStyle name="强调文字颜色 3" xfId="58" builtinId="37"/>
    <cellStyle name="强调文字颜色 4" xfId="59" builtinId="41"/>
    <cellStyle name="20% - 强调文字颜色 4" xfId="60" builtinId="42"/>
    <cellStyle name="计算 3" xfId="61"/>
    <cellStyle name="40% - 强调文字颜色 4" xfId="62" builtinId="43"/>
    <cellStyle name="强调文字颜色 5" xfId="63" builtinId="45"/>
    <cellStyle name="常规_汇总2016年收支报表（国库格式新）" xfId="64"/>
    <cellStyle name="40% - 强调文字颜色 5" xfId="65" builtinId="47"/>
    <cellStyle name="60% - 强调文字颜色 5" xfId="66" builtinId="48"/>
    <cellStyle name="强调文字颜色 6" xfId="67" builtinId="49"/>
    <cellStyle name="适中 2" xfId="68"/>
    <cellStyle name="好_6-市级预算单位国有资本经营预算表((定稿))" xfId="69"/>
    <cellStyle name="40% - 强调文字颜色 6" xfId="70" builtinId="51"/>
    <cellStyle name="60% - 强调文字颜色 6" xfId="71" builtinId="52"/>
    <cellStyle name="20% - 强调文字颜色 6 3" xfId="72"/>
    <cellStyle name="20% - 强调文字颜色 1 3" xfId="73"/>
    <cellStyle name="20% - 强调文字颜色 2 2" xfId="74"/>
    <cellStyle name="20% - 强调文字颜色 3 2" xfId="75"/>
    <cellStyle name="常规 3" xfId="76"/>
    <cellStyle name="20% - 强调文字颜色 4 2" xfId="77"/>
    <cellStyle name="常规 4" xfId="78"/>
    <cellStyle name="20% - 强调文字颜色 4 3" xfId="79"/>
    <cellStyle name="20% - 强调文字颜色 5 2" xfId="80"/>
    <cellStyle name="20% - 强调文字颜色 6 2" xfId="81"/>
    <cellStyle name="常规 9 2" xfId="82"/>
    <cellStyle name="40% - 强调文字颜色 1 3" xfId="83"/>
    <cellStyle name="40% - 强调文字颜色 2 2" xfId="84"/>
    <cellStyle name="40% - 强调文字颜色 2 3" xfId="85"/>
    <cellStyle name="40% - 强调文字颜色 3 2" xfId="86"/>
    <cellStyle name="40% - 强调文字颜色 3 3" xfId="87"/>
    <cellStyle name="40% - 强调文字颜色 4 3" xfId="88"/>
    <cellStyle name="千位分隔_1-23预算公开表（全套17张专项检查参考）财政用" xfId="89"/>
    <cellStyle name="40% - 强调文字颜色 5 2" xfId="90"/>
    <cellStyle name="40% - 强调文字颜色 5 3" xfId="91"/>
    <cellStyle name="40% - 强调文字颜色 6 2" xfId="92"/>
    <cellStyle name="40% - 强调文字颜色 6 3" xfId="93"/>
    <cellStyle name="60% - 强调文字颜色 1 2" xfId="94"/>
    <cellStyle name="60% - 强调文字颜色 1 3" xfId="95"/>
    <cellStyle name="常规 5" xfId="96"/>
    <cellStyle name="60% - 强调文字颜色 2 2" xfId="97"/>
    <cellStyle name="60% - 强调文字颜色 3 2" xfId="98"/>
    <cellStyle name="60% - 强调文字颜色 3 3" xfId="99"/>
    <cellStyle name="60% - 强调文字颜色 4 2" xfId="100"/>
    <cellStyle name="60% - 强调文字颜色 4 3" xfId="101"/>
    <cellStyle name="60% - 强调文字颜色 5 2" xfId="102"/>
    <cellStyle name="60% - 强调文字颜色 5 3" xfId="103"/>
    <cellStyle name="60% - 强调文字颜色 6 2" xfId="104"/>
    <cellStyle name="60% - 强调文字颜色 6 3" xfId="105"/>
    <cellStyle name="Calc Currency (0)" xfId="106"/>
    <cellStyle name="常规 2" xfId="107"/>
    <cellStyle name="ColLevel_1" xfId="108"/>
    <cellStyle name="gcd" xfId="109"/>
    <cellStyle name="Header1" xfId="110"/>
    <cellStyle name="Header2" xfId="111"/>
    <cellStyle name="Normal_#10-Headcount" xfId="112"/>
    <cellStyle name="强调文字颜色 1 2" xfId="113"/>
    <cellStyle name="RowLevel_1" xfId="114"/>
    <cellStyle name="百分比 2" xfId="115"/>
    <cellStyle name="百分比 3" xfId="116"/>
    <cellStyle name="百分比_财政用分析表1-19含备选" xfId="117"/>
    <cellStyle name="百分比_财政用分析表1-19含备选 2" xfId="118"/>
    <cellStyle name="标题 1 2" xfId="119"/>
    <cellStyle name="标题 1 3" xfId="120"/>
    <cellStyle name="标题 2 2" xfId="121"/>
    <cellStyle name="标题 2 3" xfId="122"/>
    <cellStyle name="标题 3 2" xfId="123"/>
    <cellStyle name="标题 3 3" xfId="124"/>
    <cellStyle name="标题 4 2" xfId="125"/>
    <cellStyle name="标题 4 3" xfId="126"/>
    <cellStyle name="标题 5" xfId="127"/>
    <cellStyle name="标题 6" xfId="128"/>
    <cellStyle name="差 2" xfId="129"/>
    <cellStyle name="差 3" xfId="130"/>
    <cellStyle name="强调文字颜色 2 3" xfId="131"/>
    <cellStyle name="差_6-市级预算单位国有资本经营预算表((定稿))" xfId="132"/>
    <cellStyle name="差_市级预算单位国有资本经营预算表((定稿))" xfId="133"/>
    <cellStyle name="差_收益测算OR申报表" xfId="134"/>
    <cellStyle name="常规 12" xfId="135"/>
    <cellStyle name="差_株洲市2016年6月月报" xfId="136"/>
    <cellStyle name="常规 10" xfId="137"/>
    <cellStyle name="常规 10 2" xfId="138"/>
    <cellStyle name="常规 10 2 2" xfId="139"/>
    <cellStyle name="常规 10 3" xfId="140"/>
    <cellStyle name="常规 10 3 2" xfId="141"/>
    <cellStyle name="常规 11" xfId="142"/>
    <cellStyle name="常规 13" xfId="143"/>
    <cellStyle name="常规 2 2" xfId="144"/>
    <cellStyle name="常规 2 3" xfId="145"/>
    <cellStyle name="常规 2_2012年度湖南省省级国有资本经营预算表" xfId="146"/>
    <cellStyle name="常规 3 2" xfId="147"/>
    <cellStyle name="常规 3_{15571F84-A218-405b-BA27-BA18A837E776}" xfId="148"/>
    <cellStyle name="常规 4 2_Book1" xfId="149"/>
    <cellStyle name="常规 7" xfId="150"/>
    <cellStyle name="常规 8" xfId="151"/>
    <cellStyle name="常规 9" xfId="152"/>
    <cellStyle name="常规_1-23预算公开表（全套17张专项检查参考）财政用" xfId="153"/>
    <cellStyle name="检查单元格 2" xfId="154"/>
    <cellStyle name="常规_1-6汇总 收支总表（最终定稿）" xfId="155"/>
    <cellStyle name="常规_2014年预算表格(0)" xfId="156"/>
    <cellStyle name="强调文字颜色 4 3" xfId="157"/>
    <cellStyle name="常规_4-定稿2016年社会保险基金预算_市本级(报肖冬亮）最新" xfId="158"/>
    <cellStyle name="常规_6-市级预算单位国有资本经营预算表((定稿))" xfId="159"/>
    <cellStyle name="常规_财政用分析表1-19含备选" xfId="160"/>
    <cellStyle name="好 2" xfId="161"/>
    <cellStyle name="好 3" xfId="162"/>
    <cellStyle name="好_市级预算单位国有资本经营预算表((定稿))" xfId="163"/>
    <cellStyle name="好_收益测算OR申报表" xfId="164"/>
    <cellStyle name="汇总 2" xfId="165"/>
    <cellStyle name="汇总 3" xfId="166"/>
    <cellStyle name="检查单元格 3" xfId="167"/>
    <cellStyle name="解释性文本 2" xfId="168"/>
    <cellStyle name="解释性文本 3" xfId="169"/>
    <cellStyle name="警告文本 2" xfId="170"/>
    <cellStyle name="警告文本 3" xfId="171"/>
    <cellStyle name="链接单元格 2" xfId="172"/>
    <cellStyle name="千位[0]_E22" xfId="173"/>
    <cellStyle name="千位_E22" xfId="174"/>
    <cellStyle name="强调文字颜色 1 3" xfId="175"/>
    <cellStyle name="强调文字颜色 2 2" xfId="176"/>
    <cellStyle name="强调文字颜色 3 2" xfId="177"/>
    <cellStyle name="强调文字颜色 3 3" xfId="178"/>
    <cellStyle name="强调文字颜色 4 2" xfId="179"/>
    <cellStyle name="强调文字颜色 5 2" xfId="180"/>
    <cellStyle name="强调文字颜色 5 3" xfId="181"/>
    <cellStyle name="强调文字颜色 6 2" xfId="182"/>
    <cellStyle name="强调文字颜色 6 3" xfId="183"/>
    <cellStyle name="适中 3" xfId="184"/>
    <cellStyle name="输入 2" xfId="185"/>
    <cellStyle name="输入 3" xfId="186"/>
    <cellStyle name="未定义" xfId="187"/>
    <cellStyle name="样式 1" xfId="188"/>
    <cellStyle name="注释 2" xfId="189"/>
    <cellStyle name="注释 3" xfId="190"/>
    <cellStyle name="常规_07政府基金收支表" xfId="191"/>
    <cellStyle name="常规_预算科_1" xfId="192"/>
    <cellStyle name="常规_12" xfId="193"/>
    <cellStyle name="常规_上海" xfId="194"/>
    <cellStyle name="千位分隔_2   草案表" xfId="195"/>
    <cellStyle name="常规_2017年预算（参阅资料）12.12修改(3)" xfId="196"/>
    <cellStyle name="常规 4 2 2" xfId="197"/>
    <cellStyle name="常规_6" xfId="198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E17" sqref="E17"/>
    </sheetView>
  </sheetViews>
  <sheetFormatPr defaultColWidth="9" defaultRowHeight="14.25" outlineLevelCol="6"/>
  <cols>
    <col min="1" max="1" width="10.575" style="344" customWidth="1"/>
    <col min="2" max="2" width="6.375" style="344" hidden="1" customWidth="1"/>
    <col min="3" max="4" width="11.125" style="344" hidden="1" customWidth="1"/>
    <col min="5" max="5" width="11.125" style="344" customWidth="1"/>
    <col min="6" max="6" width="73.425" style="344" customWidth="1"/>
    <col min="7" max="7" width="23.125" style="345" customWidth="1"/>
    <col min="8" max="9" width="9" style="344"/>
    <col min="10" max="10" width="6.125" style="344" customWidth="1"/>
    <col min="11" max="12" width="9" style="344" hidden="1" customWidth="1"/>
    <col min="13" max="16384" width="9" style="344"/>
  </cols>
  <sheetData>
    <row r="1" s="344" customFormat="1" spans="7:7">
      <c r="G1" s="345"/>
    </row>
    <row r="2" s="344" customFormat="1" ht="120" customHeight="1" spans="7:7">
      <c r="G2" s="345"/>
    </row>
    <row r="3" s="344" customFormat="1" ht="116.25" customHeight="1" spans="1:7">
      <c r="A3" s="346" t="s">
        <v>0</v>
      </c>
      <c r="B3" s="346"/>
      <c r="C3" s="346"/>
      <c r="D3" s="346"/>
      <c r="E3" s="346"/>
      <c r="F3" s="346"/>
      <c r="G3" s="346"/>
    </row>
    <row r="4" s="344" customFormat="1" ht="32.25" customHeight="1" spans="7:7">
      <c r="G4" s="345"/>
    </row>
    <row r="5" s="344" customFormat="1" ht="32.25" customHeight="1" spans="7:7">
      <c r="G5" s="345"/>
    </row>
    <row r="6" s="344" customFormat="1" ht="32.25" customHeight="1" spans="7:7">
      <c r="G6" s="345"/>
    </row>
    <row r="7" s="344" customFormat="1" ht="32.25" customHeight="1" spans="7:7">
      <c r="G7" s="345"/>
    </row>
    <row r="8" s="344" customFormat="1" ht="32.25" customHeight="1" spans="7:7">
      <c r="G8" s="345"/>
    </row>
    <row r="9" s="344" customFormat="1" ht="32.25" customHeight="1" spans="7:7">
      <c r="G9" s="345"/>
    </row>
    <row r="10" s="344" customFormat="1" ht="32.25" customHeight="1" spans="7:7">
      <c r="G10" s="345"/>
    </row>
    <row r="11" s="344" customFormat="1" ht="40.5" customHeight="1" spans="7:7">
      <c r="G11" s="345"/>
    </row>
  </sheetData>
  <mergeCells count="1">
    <mergeCell ref="A3:G3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selection activeCell="B7" sqref="B7"/>
    </sheetView>
  </sheetViews>
  <sheetFormatPr defaultColWidth="8.9" defaultRowHeight="14.25" outlineLevelCol="3"/>
  <cols>
    <col min="1" max="1" width="23.1" style="183" customWidth="1"/>
    <col min="2" max="2" width="14.8" style="183" customWidth="1"/>
    <col min="3" max="3" width="14.25" style="183" customWidth="1"/>
    <col min="4" max="4" width="22.875" style="183" customWidth="1"/>
    <col min="5" max="25" width="9" style="183"/>
    <col min="26" max="16377" width="8.9" style="183"/>
  </cols>
  <sheetData>
    <row r="1" s="183" customFormat="1" ht="15.75" spans="1:1">
      <c r="A1" s="186" t="s">
        <v>555</v>
      </c>
    </row>
    <row r="2" s="183" customFormat="1" ht="30.75" customHeight="1" spans="1:4">
      <c r="A2" s="187" t="s">
        <v>19</v>
      </c>
      <c r="B2" s="187"/>
      <c r="C2" s="187"/>
      <c r="D2" s="187"/>
    </row>
    <row r="3" s="183" customFormat="1" ht="21.75" customHeight="1" spans="2:4">
      <c r="B3" s="188"/>
      <c r="D3" s="189" t="s">
        <v>495</v>
      </c>
    </row>
    <row r="4" s="184" customFormat="1" ht="20.1" customHeight="1" spans="1:4">
      <c r="A4" s="190" t="s">
        <v>556</v>
      </c>
      <c r="B4" s="191" t="s">
        <v>541</v>
      </c>
      <c r="C4" s="191" t="s">
        <v>542</v>
      </c>
      <c r="D4" s="191" t="s">
        <v>543</v>
      </c>
    </row>
    <row r="5" s="184" customFormat="1" ht="20.1" customHeight="1" spans="1:4">
      <c r="A5" s="190"/>
      <c r="B5" s="191"/>
      <c r="C5" s="191"/>
      <c r="D5" s="191"/>
    </row>
    <row r="6" s="184" customFormat="1" ht="27.75" customHeight="1" spans="1:4">
      <c r="A6" s="190" t="s">
        <v>557</v>
      </c>
      <c r="B6" s="192">
        <f>SUM(B7:B17)</f>
        <v>189642</v>
      </c>
      <c r="C6" s="192">
        <f>SUM(C7:C17)</f>
        <v>184478</v>
      </c>
      <c r="D6" s="192">
        <f>SUM(D7:D17)</f>
        <v>321460</v>
      </c>
    </row>
    <row r="7" s="184" customFormat="1" ht="32.1" customHeight="1" spans="1:4">
      <c r="A7" s="193" t="s">
        <v>558</v>
      </c>
      <c r="B7" s="192"/>
      <c r="C7" s="192"/>
      <c r="D7" s="192"/>
    </row>
    <row r="8" s="184" customFormat="1" ht="32.1" customHeight="1" spans="1:4">
      <c r="A8" s="193" t="s">
        <v>559</v>
      </c>
      <c r="B8" s="192"/>
      <c r="C8" s="192">
        <v>123</v>
      </c>
      <c r="D8" s="192"/>
    </row>
    <row r="9" s="184" customFormat="1" ht="32.1" customHeight="1" spans="1:4">
      <c r="A9" s="193" t="s">
        <v>560</v>
      </c>
      <c r="B9" s="192"/>
      <c r="C9" s="192">
        <v>319</v>
      </c>
      <c r="D9" s="192"/>
    </row>
    <row r="10" s="184" customFormat="1" ht="32.1" customHeight="1" spans="1:4">
      <c r="A10" s="193" t="s">
        <v>561</v>
      </c>
      <c r="B10" s="192"/>
      <c r="C10" s="192"/>
      <c r="D10" s="192"/>
    </row>
    <row r="11" s="184" customFormat="1" ht="32.1" customHeight="1" spans="1:4">
      <c r="A11" s="193" t="s">
        <v>562</v>
      </c>
      <c r="B11" s="192">
        <f>189642</f>
        <v>189642</v>
      </c>
      <c r="C11" s="192">
        <v>182115</v>
      </c>
      <c r="D11" s="192">
        <f>321340+120</f>
        <v>321460</v>
      </c>
    </row>
    <row r="12" s="184" customFormat="1" ht="32.1" customHeight="1" spans="1:4">
      <c r="A12" s="193" t="s">
        <v>563</v>
      </c>
      <c r="B12" s="192"/>
      <c r="C12" s="192"/>
      <c r="D12" s="192"/>
    </row>
    <row r="13" s="184" customFormat="1" ht="32.1" customHeight="1" spans="1:4">
      <c r="A13" s="193" t="s">
        <v>564</v>
      </c>
      <c r="B13" s="192"/>
      <c r="C13" s="192"/>
      <c r="D13" s="192"/>
    </row>
    <row r="14" s="184" customFormat="1" ht="32.1" customHeight="1" spans="1:4">
      <c r="A14" s="193" t="s">
        <v>565</v>
      </c>
      <c r="B14" s="192"/>
      <c r="C14" s="192"/>
      <c r="D14" s="192"/>
    </row>
    <row r="15" s="184" customFormat="1" ht="32.1" customHeight="1" spans="1:4">
      <c r="A15" s="193" t="s">
        <v>566</v>
      </c>
      <c r="B15" s="192"/>
      <c r="C15" s="192"/>
      <c r="D15" s="192"/>
    </row>
    <row r="16" s="184" customFormat="1" ht="32.1" customHeight="1" spans="1:4">
      <c r="A16" s="193" t="s">
        <v>567</v>
      </c>
      <c r="B16" s="192"/>
      <c r="C16" s="192">
        <v>1526</v>
      </c>
      <c r="D16" s="192"/>
    </row>
    <row r="17" s="184" customFormat="1" ht="32.1" customHeight="1" spans="1:4">
      <c r="A17" s="193" t="s">
        <v>568</v>
      </c>
      <c r="B17" s="194"/>
      <c r="C17" s="194">
        <v>395</v>
      </c>
      <c r="D17" s="194"/>
    </row>
    <row r="18" s="185" customFormat="1" ht="29" customHeight="1" spans="1:4">
      <c r="A18" s="195" t="s">
        <v>569</v>
      </c>
      <c r="B18" s="195"/>
      <c r="C18" s="195"/>
      <c r="D18" s="195"/>
    </row>
    <row r="19" s="183" customFormat="1"/>
    <row r="20" s="183" customFormat="1"/>
    <row r="21" s="183" customFormat="1"/>
  </sheetData>
  <mergeCells count="6">
    <mergeCell ref="A2:D2"/>
    <mergeCell ref="A18:D18"/>
    <mergeCell ref="A4:A5"/>
    <mergeCell ref="B4:B5"/>
    <mergeCell ref="C4:C5"/>
    <mergeCell ref="D4:D5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B5" sqref="B5"/>
    </sheetView>
  </sheetViews>
  <sheetFormatPr defaultColWidth="9" defaultRowHeight="15.75" outlineLevelCol="2"/>
  <cols>
    <col min="1" max="1" width="30.75" style="167" customWidth="1"/>
    <col min="2" max="2" width="20.5" style="167" customWidth="1"/>
    <col min="3" max="3" width="33.125" style="167" customWidth="1"/>
    <col min="4" max="16384" width="9" style="167"/>
  </cols>
  <sheetData>
    <row r="1" ht="25" customHeight="1" spans="1:1">
      <c r="A1" s="1" t="s">
        <v>570</v>
      </c>
    </row>
    <row r="2" ht="54" customHeight="1" spans="1:3">
      <c r="A2" s="168" t="s">
        <v>21</v>
      </c>
      <c r="B2" s="168"/>
      <c r="C2" s="168"/>
    </row>
    <row r="3" ht="27" customHeight="1" spans="1:3">
      <c r="A3" s="169"/>
      <c r="B3" s="170"/>
      <c r="C3" s="171" t="s">
        <v>571</v>
      </c>
    </row>
    <row r="4" ht="37.5" spans="1:3">
      <c r="A4" s="172" t="s">
        <v>572</v>
      </c>
      <c r="B4" s="172" t="s">
        <v>573</v>
      </c>
      <c r="C4" s="172" t="s">
        <v>574</v>
      </c>
    </row>
    <row r="5" ht="48" customHeight="1" spans="1:3">
      <c r="A5" s="173" t="s">
        <v>575</v>
      </c>
      <c r="B5" s="174">
        <v>317.42</v>
      </c>
      <c r="C5" s="175"/>
    </row>
    <row r="6" ht="51" customHeight="1" spans="1:3">
      <c r="A6" s="176" t="s">
        <v>576</v>
      </c>
      <c r="B6" s="177">
        <v>128.82</v>
      </c>
      <c r="C6" s="178" t="s">
        <v>577</v>
      </c>
    </row>
    <row r="7" ht="35" customHeight="1" spans="1:3">
      <c r="A7" s="179" t="s">
        <v>578</v>
      </c>
      <c r="B7" s="177">
        <v>158</v>
      </c>
      <c r="C7" s="178" t="s">
        <v>577</v>
      </c>
    </row>
    <row r="8" ht="36" customHeight="1" spans="1:3">
      <c r="A8" s="179" t="s">
        <v>579</v>
      </c>
      <c r="B8" s="180">
        <v>30.6</v>
      </c>
      <c r="C8" s="178" t="s">
        <v>577</v>
      </c>
    </row>
    <row r="9" spans="1:2">
      <c r="A9" s="181"/>
      <c r="B9" s="182"/>
    </row>
    <row r="10" spans="1:2">
      <c r="A10" s="181"/>
      <c r="B10" s="181"/>
    </row>
  </sheetData>
  <mergeCells count="1">
    <mergeCell ref="A2:C2"/>
  </mergeCells>
  <pageMargins left="0.75" right="0.196527777777778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showGridLines="0" showZeros="0" workbookViewId="0">
      <selection activeCell="D4" sqref="D4:D5"/>
    </sheetView>
  </sheetViews>
  <sheetFormatPr defaultColWidth="8" defaultRowHeight="20.1" customHeight="1"/>
  <cols>
    <col min="1" max="1" width="5.125" style="142" customWidth="1"/>
    <col min="2" max="3" width="5.125" style="143" customWidth="1"/>
    <col min="4" max="4" width="22.875" style="144" customWidth="1"/>
    <col min="5" max="5" width="9.625" style="145" customWidth="1"/>
    <col min="6" max="11" width="8.625" style="145" customWidth="1"/>
    <col min="12" max="16384" width="8" style="146"/>
  </cols>
  <sheetData>
    <row r="1" customHeight="1" spans="1:11">
      <c r="A1" s="147" t="s">
        <v>580</v>
      </c>
      <c r="B1" s="148"/>
      <c r="C1" s="148"/>
      <c r="D1" s="149"/>
      <c r="E1" s="150"/>
      <c r="F1" s="150"/>
      <c r="G1" s="150"/>
      <c r="H1" s="150"/>
      <c r="I1" s="150"/>
      <c r="J1" s="150"/>
      <c r="K1" s="150"/>
    </row>
    <row r="2" customHeight="1" spans="1:11">
      <c r="A2" s="151" t="s">
        <v>23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</row>
    <row r="3" s="140" customFormat="1" customHeight="1" spans="1:11">
      <c r="A3" s="153"/>
      <c r="B3" s="154"/>
      <c r="C3" s="154"/>
      <c r="D3" s="153"/>
      <c r="E3" s="155"/>
      <c r="F3" s="156"/>
      <c r="G3" s="155"/>
      <c r="H3" s="155"/>
      <c r="I3" s="155"/>
      <c r="J3" s="155"/>
      <c r="K3" s="155" t="s">
        <v>581</v>
      </c>
    </row>
    <row r="4" s="140" customFormat="1" customHeight="1" spans="1:11">
      <c r="A4" s="157" t="s">
        <v>582</v>
      </c>
      <c r="B4" s="157"/>
      <c r="C4" s="157"/>
      <c r="D4" s="158" t="s">
        <v>583</v>
      </c>
      <c r="E4" s="158" t="s">
        <v>584</v>
      </c>
      <c r="F4" s="159" t="s">
        <v>585</v>
      </c>
      <c r="G4" s="159"/>
      <c r="H4" s="159"/>
      <c r="I4" s="159"/>
      <c r="J4" s="159"/>
      <c r="K4" s="157" t="s">
        <v>586</v>
      </c>
    </row>
    <row r="5" s="141" customFormat="1" ht="36" customHeight="1" spans="1:11">
      <c r="A5" s="158" t="s">
        <v>587</v>
      </c>
      <c r="B5" s="158" t="s">
        <v>588</v>
      </c>
      <c r="C5" s="158" t="s">
        <v>589</v>
      </c>
      <c r="D5" s="158"/>
      <c r="E5" s="158"/>
      <c r="F5" s="158" t="s">
        <v>590</v>
      </c>
      <c r="G5" s="158" t="s">
        <v>591</v>
      </c>
      <c r="H5" s="158" t="s">
        <v>592</v>
      </c>
      <c r="I5" s="158" t="s">
        <v>593</v>
      </c>
      <c r="J5" s="158" t="s">
        <v>594</v>
      </c>
      <c r="K5" s="157"/>
    </row>
    <row r="6" s="141" customFormat="1" customHeight="1" spans="1:12">
      <c r="A6" s="160"/>
      <c r="B6" s="160"/>
      <c r="C6" s="160"/>
      <c r="D6" s="161" t="s">
        <v>590</v>
      </c>
      <c r="E6" s="162">
        <v>321340</v>
      </c>
      <c r="F6" s="163"/>
      <c r="G6" s="163"/>
      <c r="H6" s="163"/>
      <c r="I6" s="163"/>
      <c r="J6" s="163"/>
      <c r="K6" s="162">
        <v>321340</v>
      </c>
      <c r="L6" s="166"/>
    </row>
    <row r="7" ht="38.25" customHeight="1" spans="1:11">
      <c r="A7" s="160" t="s">
        <v>415</v>
      </c>
      <c r="B7" s="160" t="s">
        <v>152</v>
      </c>
      <c r="C7" s="160" t="s">
        <v>141</v>
      </c>
      <c r="D7" s="164" t="s">
        <v>595</v>
      </c>
      <c r="E7" s="163"/>
      <c r="F7" s="163"/>
      <c r="G7" s="163"/>
      <c r="H7" s="163"/>
      <c r="I7" s="163"/>
      <c r="J7" s="163"/>
      <c r="K7" s="163"/>
    </row>
    <row r="8" ht="24" customHeight="1" spans="1:11">
      <c r="A8" s="160" t="s">
        <v>415</v>
      </c>
      <c r="B8" s="160" t="s">
        <v>152</v>
      </c>
      <c r="C8" s="160" t="s">
        <v>144</v>
      </c>
      <c r="D8" s="164" t="s">
        <v>596</v>
      </c>
      <c r="E8" s="163"/>
      <c r="F8" s="163"/>
      <c r="G8" s="163"/>
      <c r="H8" s="163"/>
      <c r="I8" s="163"/>
      <c r="J8" s="163"/>
      <c r="K8" s="163"/>
    </row>
    <row r="9" ht="24" customHeight="1" spans="1:11">
      <c r="A9" s="160" t="s">
        <v>415</v>
      </c>
      <c r="B9" s="160" t="s">
        <v>152</v>
      </c>
      <c r="C9" s="160" t="s">
        <v>160</v>
      </c>
      <c r="D9" s="164" t="s">
        <v>597</v>
      </c>
      <c r="E9" s="163"/>
      <c r="F9" s="163"/>
      <c r="G9" s="163"/>
      <c r="H9" s="163"/>
      <c r="I9" s="163"/>
      <c r="J9" s="163"/>
      <c r="K9" s="163"/>
    </row>
    <row r="10" ht="24" customHeight="1" spans="1:11">
      <c r="A10" s="160" t="s">
        <v>415</v>
      </c>
      <c r="B10" s="160" t="s">
        <v>152</v>
      </c>
      <c r="C10" s="160" t="s">
        <v>154</v>
      </c>
      <c r="D10" s="164" t="s">
        <v>598</v>
      </c>
      <c r="E10" s="162">
        <v>321340</v>
      </c>
      <c r="F10" s="163"/>
      <c r="G10" s="163"/>
      <c r="H10" s="163"/>
      <c r="I10" s="163"/>
      <c r="J10" s="163"/>
      <c r="K10" s="162">
        <v>321340</v>
      </c>
    </row>
    <row r="11" ht="24" customHeight="1" spans="1:11">
      <c r="A11" s="160" t="s">
        <v>415</v>
      </c>
      <c r="B11" s="160" t="s">
        <v>285</v>
      </c>
      <c r="C11" s="160" t="s">
        <v>154</v>
      </c>
      <c r="D11" s="164" t="s">
        <v>599</v>
      </c>
      <c r="E11" s="163"/>
      <c r="F11" s="163"/>
      <c r="G11" s="163"/>
      <c r="H11" s="163"/>
      <c r="I11" s="163"/>
      <c r="J11" s="163"/>
      <c r="K11" s="163"/>
    </row>
    <row r="12" ht="24" customHeight="1" spans="1:11">
      <c r="A12" s="160" t="s">
        <v>415</v>
      </c>
      <c r="B12" s="160" t="s">
        <v>204</v>
      </c>
      <c r="C12" s="160" t="s">
        <v>141</v>
      </c>
      <c r="D12" s="164" t="s">
        <v>600</v>
      </c>
      <c r="E12" s="163"/>
      <c r="F12" s="163"/>
      <c r="G12" s="163"/>
      <c r="H12" s="163"/>
      <c r="I12" s="163"/>
      <c r="J12" s="163"/>
      <c r="K12" s="163"/>
    </row>
    <row r="13" ht="24" customHeight="1" spans="1:11">
      <c r="A13" s="160" t="s">
        <v>415</v>
      </c>
      <c r="B13" s="160" t="s">
        <v>204</v>
      </c>
      <c r="C13" s="160" t="s">
        <v>154</v>
      </c>
      <c r="D13" s="164" t="s">
        <v>601</v>
      </c>
      <c r="E13" s="163"/>
      <c r="F13" s="163"/>
      <c r="G13" s="163"/>
      <c r="H13" s="163"/>
      <c r="I13" s="163"/>
      <c r="J13" s="163"/>
      <c r="K13" s="163"/>
    </row>
    <row r="14" ht="24" customHeight="1" spans="1:11">
      <c r="A14" s="160" t="s">
        <v>602</v>
      </c>
      <c r="B14" s="160" t="s">
        <v>603</v>
      </c>
      <c r="C14" s="160" t="s">
        <v>144</v>
      </c>
      <c r="D14" s="164" t="s">
        <v>604</v>
      </c>
      <c r="E14" s="163"/>
      <c r="F14" s="163"/>
      <c r="G14" s="163"/>
      <c r="H14" s="163"/>
      <c r="I14" s="163"/>
      <c r="J14" s="163"/>
      <c r="K14" s="163"/>
    </row>
    <row r="15" ht="24" customHeight="1" spans="1:11">
      <c r="A15" s="160" t="s">
        <v>602</v>
      </c>
      <c r="B15" s="160" t="s">
        <v>603</v>
      </c>
      <c r="C15" s="160" t="s">
        <v>154</v>
      </c>
      <c r="D15" s="164" t="s">
        <v>605</v>
      </c>
      <c r="E15" s="163"/>
      <c r="F15" s="163"/>
      <c r="G15" s="163"/>
      <c r="H15" s="163"/>
      <c r="I15" s="163"/>
      <c r="J15" s="163"/>
      <c r="K15" s="163"/>
    </row>
    <row r="16" ht="24" customHeight="1" spans="1:11">
      <c r="A16" s="160" t="s">
        <v>602</v>
      </c>
      <c r="B16" s="160" t="s">
        <v>603</v>
      </c>
      <c r="C16" s="160" t="s">
        <v>160</v>
      </c>
      <c r="D16" s="164" t="s">
        <v>606</v>
      </c>
      <c r="E16" s="163"/>
      <c r="F16" s="163"/>
      <c r="G16" s="163"/>
      <c r="H16" s="163"/>
      <c r="I16" s="163"/>
      <c r="J16" s="163"/>
      <c r="K16" s="163"/>
    </row>
    <row r="17" ht="24" customHeight="1" spans="1:11">
      <c r="A17" s="160" t="s">
        <v>602</v>
      </c>
      <c r="B17" s="160" t="s">
        <v>603</v>
      </c>
      <c r="C17" s="160" t="s">
        <v>146</v>
      </c>
      <c r="D17" s="164" t="s">
        <v>607</v>
      </c>
      <c r="E17" s="163"/>
      <c r="F17" s="163"/>
      <c r="G17" s="163"/>
      <c r="H17" s="163"/>
      <c r="I17" s="163"/>
      <c r="J17" s="163"/>
      <c r="K17" s="163"/>
    </row>
    <row r="18" ht="24" customHeight="1" spans="1:11">
      <c r="A18" s="160" t="s">
        <v>608</v>
      </c>
      <c r="B18" s="160" t="s">
        <v>146</v>
      </c>
      <c r="C18" s="160"/>
      <c r="D18" s="164" t="s">
        <v>609</v>
      </c>
      <c r="E18" s="163"/>
      <c r="F18" s="163"/>
      <c r="G18" s="163"/>
      <c r="H18" s="163"/>
      <c r="I18" s="163"/>
      <c r="J18" s="163"/>
      <c r="K18" s="163"/>
    </row>
    <row r="19" ht="24" customHeight="1" spans="1:11">
      <c r="A19" s="160" t="s">
        <v>608</v>
      </c>
      <c r="B19" s="160" t="s">
        <v>152</v>
      </c>
      <c r="C19" s="160" t="s">
        <v>146</v>
      </c>
      <c r="D19" s="164" t="s">
        <v>610</v>
      </c>
      <c r="E19" s="163"/>
      <c r="F19" s="163"/>
      <c r="G19" s="163"/>
      <c r="H19" s="163"/>
      <c r="I19" s="163"/>
      <c r="J19" s="163"/>
      <c r="K19" s="163"/>
    </row>
    <row r="20" ht="24" customHeight="1" spans="1:11">
      <c r="A20" s="160" t="s">
        <v>608</v>
      </c>
      <c r="B20" s="160" t="s">
        <v>152</v>
      </c>
      <c r="C20" s="160" t="s">
        <v>154</v>
      </c>
      <c r="D20" s="164" t="s">
        <v>611</v>
      </c>
      <c r="E20" s="163"/>
      <c r="F20" s="163"/>
      <c r="G20" s="163"/>
      <c r="H20" s="163"/>
      <c r="I20" s="163"/>
      <c r="J20" s="163"/>
      <c r="K20" s="163"/>
    </row>
    <row r="21" ht="24" customHeight="1" spans="1:11">
      <c r="A21" s="160" t="s">
        <v>608</v>
      </c>
      <c r="B21" s="160" t="s">
        <v>612</v>
      </c>
      <c r="C21" s="160" t="s">
        <v>148</v>
      </c>
      <c r="D21" s="164" t="s">
        <v>613</v>
      </c>
      <c r="E21" s="163"/>
      <c r="F21" s="163"/>
      <c r="G21" s="163"/>
      <c r="H21" s="163"/>
      <c r="I21" s="163"/>
      <c r="J21" s="163"/>
      <c r="K21" s="163"/>
    </row>
    <row r="22" ht="24" customHeight="1" spans="1:11">
      <c r="A22" s="160" t="s">
        <v>608</v>
      </c>
      <c r="B22" s="160" t="s">
        <v>612</v>
      </c>
      <c r="C22" s="160" t="s">
        <v>160</v>
      </c>
      <c r="D22" s="164" t="s">
        <v>614</v>
      </c>
      <c r="E22" s="163"/>
      <c r="F22" s="163"/>
      <c r="G22" s="163"/>
      <c r="H22" s="163"/>
      <c r="I22" s="163"/>
      <c r="J22" s="163"/>
      <c r="K22" s="163"/>
    </row>
    <row r="24" customHeight="1" spans="1:11">
      <c r="A24" s="165" t="s">
        <v>107</v>
      </c>
      <c r="B24" s="165"/>
      <c r="C24" s="165"/>
      <c r="D24" s="165"/>
      <c r="E24" s="165"/>
      <c r="F24" s="165"/>
      <c r="G24" s="165"/>
      <c r="H24" s="165"/>
      <c r="I24" s="165"/>
      <c r="J24" s="165"/>
      <c r="K24" s="165"/>
    </row>
  </sheetData>
  <mergeCells count="6">
    <mergeCell ref="A2:K2"/>
    <mergeCell ref="A4:C4"/>
    <mergeCell ref="A24:K24"/>
    <mergeCell ref="D4:D5"/>
    <mergeCell ref="E4:E5"/>
    <mergeCell ref="K4:K5"/>
  </mergeCells>
  <printOptions horizontalCentered="1"/>
  <pageMargins left="0.590277777777778" right="0.393055555555556" top="0.471527777777778" bottom="0.471527777777778" header="0.55" footer="0.235416666666667"/>
  <pageSetup paperSize="9" scale="87" orientation="portrait" horizontalDpi="600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showZeros="0" workbookViewId="0">
      <selection activeCell="A5" sqref="A5"/>
    </sheetView>
  </sheetViews>
  <sheetFormatPr defaultColWidth="8.625" defaultRowHeight="15.75" outlineLevelCol="3"/>
  <cols>
    <col min="1" max="1" width="35.625" style="115" customWidth="1"/>
    <col min="2" max="3" width="11.625" style="115" customWidth="1"/>
    <col min="4" max="4" width="15.125" style="115" customWidth="1"/>
    <col min="5" max="28" width="9" style="113" customWidth="1"/>
    <col min="29" max="16384" width="8.625" style="113"/>
  </cols>
  <sheetData>
    <row r="1" spans="1:1">
      <c r="A1" s="116" t="s">
        <v>615</v>
      </c>
    </row>
    <row r="2" ht="37.5" customHeight="1" spans="1:4">
      <c r="A2" s="117" t="s">
        <v>25</v>
      </c>
      <c r="B2" s="117"/>
      <c r="C2" s="117"/>
      <c r="D2" s="117"/>
    </row>
    <row r="3" ht="14.25" spans="1:4">
      <c r="A3" s="118"/>
      <c r="B3" s="118"/>
      <c r="C3" s="118"/>
      <c r="D3" s="131" t="s">
        <v>616</v>
      </c>
    </row>
    <row r="4" ht="24.95" customHeight="1" spans="1:4">
      <c r="A4" s="132" t="s">
        <v>617</v>
      </c>
      <c r="B4" s="133"/>
      <c r="C4" s="133"/>
      <c r="D4" s="134"/>
    </row>
    <row r="5" s="114" customFormat="1" ht="28.5" customHeight="1" spans="1:4">
      <c r="A5" s="121" t="s">
        <v>618</v>
      </c>
      <c r="B5" s="122" t="s">
        <v>49</v>
      </c>
      <c r="C5" s="122" t="s">
        <v>619</v>
      </c>
      <c r="D5" s="123" t="s">
        <v>620</v>
      </c>
    </row>
    <row r="6" ht="24.95" customHeight="1" spans="1:4">
      <c r="A6" s="124" t="s">
        <v>621</v>
      </c>
      <c r="B6" s="128">
        <v>10000</v>
      </c>
      <c r="C6" s="128">
        <v>10000</v>
      </c>
      <c r="D6" s="126">
        <f>B6/C6</f>
        <v>1</v>
      </c>
    </row>
    <row r="7" ht="24.95" customHeight="1" spans="1:4">
      <c r="A7" s="124" t="s">
        <v>622</v>
      </c>
      <c r="B7" s="135"/>
      <c r="C7" s="135"/>
      <c r="D7" s="126"/>
    </row>
    <row r="8" ht="24.95" customHeight="1" spans="1:4">
      <c r="A8" s="124" t="s">
        <v>623</v>
      </c>
      <c r="B8" s="125"/>
      <c r="C8" s="128"/>
      <c r="D8" s="126"/>
    </row>
    <row r="9" ht="24.95" customHeight="1" spans="1:4">
      <c r="A9" s="124" t="s">
        <v>624</v>
      </c>
      <c r="B9" s="128"/>
      <c r="C9" s="128"/>
      <c r="D9" s="126"/>
    </row>
    <row r="10" ht="24.95" customHeight="1" spans="1:4">
      <c r="A10" s="124" t="s">
        <v>625</v>
      </c>
      <c r="B10" s="128"/>
      <c r="C10" s="128"/>
      <c r="D10" s="126"/>
    </row>
    <row r="11" ht="24.95" customHeight="1" spans="1:4">
      <c r="A11" s="124" t="s">
        <v>626</v>
      </c>
      <c r="B11" s="128"/>
      <c r="C11" s="128"/>
      <c r="D11" s="126"/>
    </row>
    <row r="12" ht="24.95" customHeight="1" spans="1:4">
      <c r="A12" s="124" t="s">
        <v>627</v>
      </c>
      <c r="B12" s="128"/>
      <c r="C12" s="128"/>
      <c r="D12" s="126"/>
    </row>
    <row r="13" ht="24.95" customHeight="1" spans="1:4">
      <c r="A13" s="136" t="s">
        <v>628</v>
      </c>
      <c r="B13" s="127"/>
      <c r="C13" s="127"/>
      <c r="D13" s="126"/>
    </row>
    <row r="14" ht="24.95" customHeight="1" spans="1:4">
      <c r="A14" s="124" t="s">
        <v>629</v>
      </c>
      <c r="B14" s="127"/>
      <c r="C14" s="127"/>
      <c r="D14" s="126"/>
    </row>
    <row r="15" ht="24.95" customHeight="1" spans="1:4">
      <c r="A15" s="124" t="s">
        <v>630</v>
      </c>
      <c r="B15" s="127"/>
      <c r="C15" s="127"/>
      <c r="D15" s="126"/>
    </row>
    <row r="16" ht="24.95" customHeight="1" spans="1:4">
      <c r="A16" s="124" t="s">
        <v>631</v>
      </c>
      <c r="B16" s="127"/>
      <c r="C16" s="127"/>
      <c r="D16" s="126"/>
    </row>
    <row r="17" ht="24.95" customHeight="1" spans="1:4">
      <c r="A17" s="124" t="s">
        <v>630</v>
      </c>
      <c r="B17" s="127"/>
      <c r="C17" s="127"/>
      <c r="D17" s="126"/>
    </row>
    <row r="18" ht="24.95" customHeight="1" spans="1:4">
      <c r="A18" s="124" t="s">
        <v>632</v>
      </c>
      <c r="B18" s="127"/>
      <c r="C18" s="127"/>
      <c r="D18" s="126"/>
    </row>
    <row r="19" ht="24.95" customHeight="1" spans="1:4">
      <c r="A19" s="124" t="s">
        <v>630</v>
      </c>
      <c r="B19" s="127"/>
      <c r="C19" s="127"/>
      <c r="D19" s="126"/>
    </row>
    <row r="20" ht="24.95" customHeight="1" spans="1:4">
      <c r="A20" s="120" t="s">
        <v>633</v>
      </c>
      <c r="B20" s="128">
        <v>10000</v>
      </c>
      <c r="C20" s="128">
        <v>10000</v>
      </c>
      <c r="D20" s="126">
        <f>B20/C20</f>
        <v>1</v>
      </c>
    </row>
    <row r="21" ht="24.95" customHeight="1" spans="1:4">
      <c r="A21" s="124" t="s">
        <v>634</v>
      </c>
      <c r="B21" s="128"/>
      <c r="C21" s="127"/>
      <c r="D21" s="126"/>
    </row>
    <row r="22" ht="24.95" customHeight="1" spans="1:4">
      <c r="A22" s="120" t="s">
        <v>635</v>
      </c>
      <c r="B22" s="128">
        <v>10000</v>
      </c>
      <c r="C22" s="128">
        <v>10000</v>
      </c>
      <c r="D22" s="126">
        <f>B22/C22</f>
        <v>1</v>
      </c>
    </row>
    <row r="23" ht="24.95" customHeight="1" spans="1:4">
      <c r="A23" s="137"/>
      <c r="B23" s="138"/>
      <c r="C23" s="138"/>
      <c r="D23" s="139"/>
    </row>
  </sheetData>
  <mergeCells count="3">
    <mergeCell ref="A2:D2"/>
    <mergeCell ref="A4:D4"/>
    <mergeCell ref="A23:C23"/>
  </mergeCells>
  <printOptions horizontalCentered="1"/>
  <pageMargins left="0.588888888888889" right="0.588888888888889" top="0.588888888888889" bottom="0.588888888888889" header="0.2" footer="0.159027777777778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A4" sqref="A4:D4"/>
    </sheetView>
  </sheetViews>
  <sheetFormatPr defaultColWidth="8.625" defaultRowHeight="15.75" outlineLevelCol="3"/>
  <cols>
    <col min="1" max="1" width="35.375" style="115" customWidth="1"/>
    <col min="2" max="4" width="11.625" style="115" customWidth="1"/>
    <col min="5" max="28" width="9" style="113" customWidth="1"/>
    <col min="29" max="16380" width="8.625" style="113"/>
  </cols>
  <sheetData>
    <row r="1" s="113" customFormat="1" spans="1:4">
      <c r="A1" s="116" t="s">
        <v>636</v>
      </c>
      <c r="B1" s="115"/>
      <c r="C1" s="115"/>
      <c r="D1" s="115"/>
    </row>
    <row r="2" s="113" customFormat="1" ht="37.5" customHeight="1" spans="1:4">
      <c r="A2" s="117" t="s">
        <v>27</v>
      </c>
      <c r="B2" s="117"/>
      <c r="C2" s="117"/>
      <c r="D2" s="117"/>
    </row>
    <row r="3" s="113" customFormat="1" spans="1:4">
      <c r="A3" s="118"/>
      <c r="B3" s="118"/>
      <c r="C3" s="118"/>
      <c r="D3" s="119" t="s">
        <v>637</v>
      </c>
    </row>
    <row r="4" s="113" customFormat="1" ht="24.95" customHeight="1" spans="1:4">
      <c r="A4" s="120" t="s">
        <v>638</v>
      </c>
      <c r="B4" s="120"/>
      <c r="C4" s="120"/>
      <c r="D4" s="120"/>
    </row>
    <row r="5" s="114" customFormat="1" ht="28.5" customHeight="1" spans="1:4">
      <c r="A5" s="121" t="s">
        <v>618</v>
      </c>
      <c r="B5" s="122" t="s">
        <v>49</v>
      </c>
      <c r="C5" s="122" t="s">
        <v>619</v>
      </c>
      <c r="D5" s="123" t="s">
        <v>620</v>
      </c>
    </row>
    <row r="6" s="113" customFormat="1" ht="24.95" customHeight="1" spans="1:4">
      <c r="A6" s="124" t="s">
        <v>639</v>
      </c>
      <c r="B6" s="124"/>
      <c r="C6" s="124"/>
      <c r="D6" s="124"/>
    </row>
    <row r="7" s="113" customFormat="1" ht="24.95" customHeight="1" spans="1:4">
      <c r="A7" s="124" t="s">
        <v>640</v>
      </c>
      <c r="B7" s="124"/>
      <c r="C7" s="124"/>
      <c r="D7" s="124"/>
    </row>
    <row r="8" s="113" customFormat="1" ht="24.95" customHeight="1" spans="1:4">
      <c r="A8" s="124" t="s">
        <v>641</v>
      </c>
      <c r="B8" s="124"/>
      <c r="C8" s="124"/>
      <c r="D8" s="124"/>
    </row>
    <row r="9" s="113" customFormat="1" ht="24.95" customHeight="1" spans="1:4">
      <c r="A9" s="124" t="s">
        <v>642</v>
      </c>
      <c r="B9" s="124"/>
      <c r="C9" s="124"/>
      <c r="D9" s="124"/>
    </row>
    <row r="10" s="113" customFormat="1" ht="24.95" customHeight="1" spans="1:4">
      <c r="A10" s="124" t="s">
        <v>643</v>
      </c>
      <c r="B10" s="124"/>
      <c r="C10" s="124"/>
      <c r="D10" s="124"/>
    </row>
    <row r="11" s="113" customFormat="1" ht="24.95" customHeight="1" spans="1:4">
      <c r="A11" s="124" t="s">
        <v>644</v>
      </c>
      <c r="B11" s="124"/>
      <c r="C11" s="124"/>
      <c r="D11" s="124"/>
    </row>
    <row r="12" s="113" customFormat="1" ht="24.95" customHeight="1" spans="1:4">
      <c r="A12" s="124" t="s">
        <v>645</v>
      </c>
      <c r="B12" s="124"/>
      <c r="C12" s="124"/>
      <c r="D12" s="124"/>
    </row>
    <row r="13" s="113" customFormat="1" ht="24.95" customHeight="1" spans="1:4">
      <c r="A13" s="124" t="s">
        <v>646</v>
      </c>
      <c r="B13" s="124"/>
      <c r="C13" s="124"/>
      <c r="D13" s="124"/>
    </row>
    <row r="14" s="113" customFormat="1" ht="24.95" customHeight="1" spans="1:4">
      <c r="A14" s="124" t="s">
        <v>647</v>
      </c>
      <c r="B14" s="125"/>
      <c r="C14" s="125"/>
      <c r="D14" s="126"/>
    </row>
    <row r="15" s="113" customFormat="1" ht="24.95" customHeight="1" spans="1:4">
      <c r="A15" s="124" t="s">
        <v>648</v>
      </c>
      <c r="B15" s="127"/>
      <c r="C15" s="127"/>
      <c r="D15" s="126"/>
    </row>
    <row r="16" s="113" customFormat="1" ht="24.95" customHeight="1" spans="1:4">
      <c r="A16" s="124" t="s">
        <v>649</v>
      </c>
      <c r="B16" s="127"/>
      <c r="C16" s="127"/>
      <c r="D16" s="126"/>
    </row>
    <row r="17" s="113" customFormat="1" ht="24.95" customHeight="1" spans="1:4">
      <c r="A17" s="124" t="s">
        <v>650</v>
      </c>
      <c r="B17" s="128">
        <v>10000</v>
      </c>
      <c r="C17" s="128">
        <v>0</v>
      </c>
      <c r="D17" s="126"/>
    </row>
    <row r="18" s="113" customFormat="1" ht="24.95" customHeight="1" spans="1:4">
      <c r="A18" s="124" t="s">
        <v>651</v>
      </c>
      <c r="B18" s="128"/>
      <c r="C18" s="128"/>
      <c r="D18" s="126"/>
    </row>
    <row r="19" s="113" customFormat="1" ht="24.95" customHeight="1" spans="1:4">
      <c r="A19" s="124"/>
      <c r="B19" s="127"/>
      <c r="C19" s="127"/>
      <c r="D19" s="126"/>
    </row>
    <row r="20" s="113" customFormat="1" ht="24.95" customHeight="1" spans="1:4">
      <c r="A20" s="120" t="s">
        <v>652</v>
      </c>
      <c r="B20" s="128">
        <v>10000</v>
      </c>
      <c r="C20" s="128">
        <v>0</v>
      </c>
      <c r="D20" s="126"/>
    </row>
    <row r="21" s="113" customFormat="1" ht="24.95" customHeight="1" spans="1:4">
      <c r="A21" s="124" t="s">
        <v>653</v>
      </c>
      <c r="B21" s="128"/>
      <c r="C21" s="128"/>
      <c r="D21" s="126"/>
    </row>
    <row r="22" s="113" customFormat="1" ht="24.95" customHeight="1" spans="1:4">
      <c r="A22" s="120" t="s">
        <v>654</v>
      </c>
      <c r="B22" s="128">
        <v>10000</v>
      </c>
      <c r="C22" s="128">
        <v>0</v>
      </c>
      <c r="D22" s="126"/>
    </row>
    <row r="23" s="113" customFormat="1" ht="24.95" customHeight="1" spans="1:4">
      <c r="A23" s="129" t="s">
        <v>655</v>
      </c>
      <c r="B23" s="130"/>
      <c r="C23" s="130"/>
      <c r="D23" s="130"/>
    </row>
  </sheetData>
  <mergeCells count="2">
    <mergeCell ref="A2:D2"/>
    <mergeCell ref="A4:D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2" sqref="A2:F2"/>
    </sheetView>
  </sheetViews>
  <sheetFormatPr defaultColWidth="8" defaultRowHeight="14.25" customHeight="1" outlineLevelCol="5"/>
  <cols>
    <col min="1" max="1" width="32.5" style="84" customWidth="1"/>
    <col min="2" max="2" width="14.75" style="84" customWidth="1"/>
    <col min="3" max="3" width="15.5" style="84" customWidth="1"/>
    <col min="4" max="4" width="14.25" style="86" customWidth="1"/>
    <col min="5" max="5" width="15.5" style="84" customWidth="1"/>
    <col min="6" max="6" width="15.375" style="84" customWidth="1"/>
    <col min="7" max="16384" width="8" style="84"/>
  </cols>
  <sheetData>
    <row r="1" ht="17" customHeight="1" spans="1:6">
      <c r="A1" s="87" t="s">
        <v>656</v>
      </c>
      <c r="B1" s="88"/>
      <c r="C1" s="88"/>
      <c r="D1" s="89"/>
      <c r="E1" s="88"/>
      <c r="F1" s="88"/>
    </row>
    <row r="2" s="85" customFormat="1" ht="30.75" customHeight="1" spans="1:6">
      <c r="A2" s="90" t="s">
        <v>29</v>
      </c>
      <c r="B2" s="91"/>
      <c r="C2" s="91"/>
      <c r="D2" s="91"/>
      <c r="E2" s="91"/>
      <c r="F2" s="91"/>
    </row>
    <row r="3" ht="18.75" customHeight="1" spans="1:6">
      <c r="A3" s="92"/>
      <c r="B3" s="92"/>
      <c r="C3" s="92"/>
      <c r="D3" s="93"/>
      <c r="E3" s="92"/>
      <c r="F3" s="94" t="s">
        <v>657</v>
      </c>
    </row>
    <row r="4" ht="36.75" customHeight="1" spans="1:6">
      <c r="A4" s="95" t="s">
        <v>658</v>
      </c>
      <c r="B4" s="96" t="s">
        <v>659</v>
      </c>
      <c r="C4" s="97" t="s">
        <v>660</v>
      </c>
      <c r="D4" s="96" t="s">
        <v>661</v>
      </c>
      <c r="E4" s="98" t="s">
        <v>662</v>
      </c>
      <c r="F4" s="98" t="s">
        <v>663</v>
      </c>
    </row>
    <row r="5" ht="26.25" customHeight="1" spans="1:6">
      <c r="A5" s="107" t="s">
        <v>664</v>
      </c>
      <c r="B5" s="108">
        <v>19145</v>
      </c>
      <c r="C5" s="108">
        <f>C12-C11</f>
        <v>5627</v>
      </c>
      <c r="D5" s="108">
        <f>D12-D11</f>
        <v>620</v>
      </c>
      <c r="E5" s="108">
        <f>E12-E11</f>
        <v>6082</v>
      </c>
      <c r="F5" s="108">
        <f>F12-F11</f>
        <v>6816</v>
      </c>
    </row>
    <row r="6" ht="26.25" customHeight="1" spans="1:6">
      <c r="A6" s="109" t="s">
        <v>665</v>
      </c>
      <c r="B6" s="100">
        <v>18054</v>
      </c>
      <c r="C6" s="100">
        <f>SUM(C7:C9)</f>
        <v>7725</v>
      </c>
      <c r="D6" s="100">
        <v>871</v>
      </c>
      <c r="E6" s="100">
        <f>SUM(E7:E9)</f>
        <v>7550</v>
      </c>
      <c r="F6" s="100">
        <v>1908</v>
      </c>
    </row>
    <row r="7" ht="26.25" customHeight="1" spans="1:6">
      <c r="A7" s="101" t="s">
        <v>666</v>
      </c>
      <c r="B7" s="100">
        <v>9610</v>
      </c>
      <c r="C7" s="100">
        <v>6055</v>
      </c>
      <c r="D7" s="100">
        <v>815</v>
      </c>
      <c r="E7" s="100">
        <v>2325</v>
      </c>
      <c r="F7" s="100">
        <v>415</v>
      </c>
    </row>
    <row r="8" ht="26.25" customHeight="1" spans="1:6">
      <c r="A8" s="101" t="s">
        <v>667</v>
      </c>
      <c r="B8" s="100">
        <v>241</v>
      </c>
      <c r="C8" s="100">
        <v>70</v>
      </c>
      <c r="D8" s="100">
        <v>51</v>
      </c>
      <c r="E8" s="100">
        <v>110</v>
      </c>
      <c r="F8" s="100">
        <v>10</v>
      </c>
    </row>
    <row r="9" ht="26.25" customHeight="1" spans="1:6">
      <c r="A9" s="110" t="s">
        <v>668</v>
      </c>
      <c r="B9" s="100">
        <v>8194</v>
      </c>
      <c r="C9" s="100">
        <v>1600</v>
      </c>
      <c r="D9" s="100"/>
      <c r="E9" s="100">
        <v>5115</v>
      </c>
      <c r="F9" s="100">
        <v>1479</v>
      </c>
    </row>
    <row r="10" ht="26.25" customHeight="1" spans="1:6">
      <c r="A10" s="110" t="s">
        <v>669</v>
      </c>
      <c r="B10" s="100"/>
      <c r="C10" s="100"/>
      <c r="D10" s="100"/>
      <c r="E10" s="100"/>
      <c r="F10" s="100"/>
    </row>
    <row r="11" ht="26.25" customHeight="1" spans="1:6">
      <c r="A11" s="111" t="s">
        <v>670</v>
      </c>
      <c r="B11" s="104">
        <v>831</v>
      </c>
      <c r="C11" s="104">
        <v>57</v>
      </c>
      <c r="D11" s="104">
        <v>-29</v>
      </c>
      <c r="E11" s="104">
        <v>378</v>
      </c>
      <c r="F11" s="104">
        <v>425</v>
      </c>
    </row>
    <row r="12" ht="26.25" customHeight="1" spans="1:6">
      <c r="A12" s="112" t="s">
        <v>671</v>
      </c>
      <c r="B12" s="104">
        <v>19976</v>
      </c>
      <c r="C12" s="104">
        <v>5684</v>
      </c>
      <c r="D12" s="104">
        <v>591</v>
      </c>
      <c r="E12" s="104">
        <v>6460</v>
      </c>
      <c r="F12" s="104">
        <v>7241</v>
      </c>
    </row>
  </sheetData>
  <mergeCells count="1">
    <mergeCell ref="A2:F2"/>
  </mergeCells>
  <printOptions horizontalCentered="1"/>
  <pageMargins left="0.588888888888889" right="0.588888888888889" top="0.588888888888889" bottom="0.588888888888889" header="0.349305555555556" footer="0.349305555555556"/>
  <pageSetup paperSize="9" firstPageNumber="0" orientation="landscape" useFirstPageNumber="1" errors="blank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F31" sqref="F30:F31"/>
    </sheetView>
  </sheetViews>
  <sheetFormatPr defaultColWidth="8" defaultRowHeight="14.25" customHeight="1" outlineLevelCol="5"/>
  <cols>
    <col min="1" max="1" width="32.5" style="84" customWidth="1"/>
    <col min="2" max="2" width="14.75" style="84" customWidth="1"/>
    <col min="3" max="3" width="15.5" style="84" customWidth="1"/>
    <col min="4" max="4" width="14.25" style="86" customWidth="1"/>
    <col min="5" max="5" width="15.5" style="84" customWidth="1"/>
    <col min="6" max="6" width="15.375" style="84" customWidth="1"/>
    <col min="7" max="16384" width="8" style="84"/>
  </cols>
  <sheetData>
    <row r="1" s="84" customFormat="1" ht="24" customHeight="1" spans="1:6">
      <c r="A1" s="87" t="s">
        <v>672</v>
      </c>
      <c r="B1" s="88"/>
      <c r="C1" s="88"/>
      <c r="D1" s="89"/>
      <c r="E1" s="88"/>
      <c r="F1" s="88"/>
    </row>
    <row r="2" s="85" customFormat="1" ht="30.75" customHeight="1" spans="1:6">
      <c r="A2" s="90" t="s">
        <v>31</v>
      </c>
      <c r="B2" s="91"/>
      <c r="C2" s="91"/>
      <c r="D2" s="91"/>
      <c r="E2" s="91"/>
      <c r="F2" s="91"/>
    </row>
    <row r="3" s="84" customFormat="1" ht="18.75" customHeight="1" spans="1:6">
      <c r="A3" s="92"/>
      <c r="B3" s="92"/>
      <c r="C3" s="92"/>
      <c r="D3" s="93"/>
      <c r="E3" s="92"/>
      <c r="F3" s="94" t="s">
        <v>657</v>
      </c>
    </row>
    <row r="4" s="84" customFormat="1" ht="36.75" customHeight="1" spans="1:6">
      <c r="A4" s="95" t="s">
        <v>658</v>
      </c>
      <c r="B4" s="96" t="s">
        <v>659</v>
      </c>
      <c r="C4" s="97" t="s">
        <v>660</v>
      </c>
      <c r="D4" s="96" t="s">
        <v>661</v>
      </c>
      <c r="E4" s="98" t="s">
        <v>662</v>
      </c>
      <c r="F4" s="98" t="s">
        <v>663</v>
      </c>
    </row>
    <row r="5" s="84" customFormat="1" ht="26.25" customHeight="1" spans="1:6">
      <c r="A5" s="99" t="s">
        <v>673</v>
      </c>
      <c r="B5" s="100">
        <v>17223</v>
      </c>
      <c r="C5" s="100">
        <v>7668</v>
      </c>
      <c r="D5" s="100">
        <v>900</v>
      </c>
      <c r="E5" s="100">
        <v>7172</v>
      </c>
      <c r="F5" s="100">
        <v>1483</v>
      </c>
    </row>
    <row r="6" s="84" customFormat="1" ht="26.25" customHeight="1" spans="1:6">
      <c r="A6" s="101" t="s">
        <v>674</v>
      </c>
      <c r="B6" s="100">
        <v>15973</v>
      </c>
      <c r="C6" s="100">
        <v>7668</v>
      </c>
      <c r="D6" s="100">
        <v>461</v>
      </c>
      <c r="E6" s="100">
        <v>6568</v>
      </c>
      <c r="F6" s="100">
        <v>1276</v>
      </c>
    </row>
    <row r="7" s="84" customFormat="1" ht="26.25" customHeight="1" spans="1:6">
      <c r="A7" s="101" t="s">
        <v>675</v>
      </c>
      <c r="B7" s="100">
        <v>69</v>
      </c>
      <c r="C7" s="100"/>
      <c r="D7" s="100"/>
      <c r="E7" s="100"/>
      <c r="F7" s="100">
        <v>69</v>
      </c>
    </row>
    <row r="8" s="84" customFormat="1" ht="26.25" customHeight="1" spans="1:6">
      <c r="A8" s="101" t="s">
        <v>676</v>
      </c>
      <c r="B8" s="100">
        <v>604</v>
      </c>
      <c r="C8" s="100"/>
      <c r="D8" s="100"/>
      <c r="E8" s="100">
        <v>604</v>
      </c>
      <c r="F8" s="100"/>
    </row>
    <row r="9" s="84" customFormat="1" ht="26.25" customHeight="1" spans="1:6">
      <c r="A9" s="102" t="s">
        <v>677</v>
      </c>
      <c r="B9" s="103">
        <v>105</v>
      </c>
      <c r="C9" s="103"/>
      <c r="D9" s="103">
        <v>105</v>
      </c>
      <c r="E9" s="103"/>
      <c r="F9" s="103"/>
    </row>
    <row r="10" s="84" customFormat="1" ht="26.25" customHeight="1" spans="1:6">
      <c r="A10" s="102" t="s">
        <v>678</v>
      </c>
      <c r="B10" s="104">
        <v>23</v>
      </c>
      <c r="C10" s="104"/>
      <c r="D10" s="104">
        <v>5</v>
      </c>
      <c r="E10" s="104"/>
      <c r="F10" s="104">
        <v>18</v>
      </c>
    </row>
    <row r="11" s="84" customFormat="1" ht="26.25" customHeight="1" spans="1:6">
      <c r="A11" s="105" t="s">
        <v>679</v>
      </c>
      <c r="B11" s="104">
        <v>280</v>
      </c>
      <c r="C11" s="104"/>
      <c r="D11" s="104">
        <v>280</v>
      </c>
      <c r="E11" s="104"/>
      <c r="F11" s="104"/>
    </row>
    <row r="12" s="84" customFormat="1" ht="26.25" customHeight="1" spans="1:6">
      <c r="A12" s="106" t="s">
        <v>680</v>
      </c>
      <c r="B12" s="104">
        <v>39</v>
      </c>
      <c r="C12" s="104"/>
      <c r="D12" s="104">
        <v>39</v>
      </c>
      <c r="E12" s="104"/>
      <c r="F12" s="104"/>
    </row>
  </sheetData>
  <mergeCells count="1">
    <mergeCell ref="A2:F2"/>
  </mergeCells>
  <pageMargins left="0.75" right="0.75" top="1" bottom="1" header="0.5" footer="0.5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B8" sqref="B8"/>
    </sheetView>
  </sheetViews>
  <sheetFormatPr defaultColWidth="8.625" defaultRowHeight="15.75" outlineLevelCol="1"/>
  <cols>
    <col min="1" max="1" width="43" style="64" customWidth="1"/>
    <col min="2" max="2" width="54.125" style="66" customWidth="1"/>
    <col min="3" max="26" width="9" style="64" customWidth="1"/>
    <col min="27" max="16384" width="8.625" style="64"/>
  </cols>
  <sheetData>
    <row r="1" ht="21" customHeight="1" spans="1:1">
      <c r="A1" s="67" t="s">
        <v>681</v>
      </c>
    </row>
    <row r="2" ht="32.25" customHeight="1" spans="1:2">
      <c r="A2" s="68" t="s">
        <v>682</v>
      </c>
      <c r="B2" s="68"/>
    </row>
    <row r="3" s="64" customFormat="1" ht="20.1" customHeight="1" spans="1:2">
      <c r="A3" s="69"/>
      <c r="B3" s="70" t="s">
        <v>683</v>
      </c>
    </row>
    <row r="4" ht="39.75" customHeight="1" spans="1:2">
      <c r="A4" s="71" t="s">
        <v>684</v>
      </c>
      <c r="B4" s="71" t="s">
        <v>685</v>
      </c>
    </row>
    <row r="5" s="65" customFormat="1" ht="39.75" customHeight="1" spans="1:2">
      <c r="A5" s="72" t="s">
        <v>686</v>
      </c>
      <c r="B5" s="72">
        <f>B6+B12</f>
        <v>1191</v>
      </c>
    </row>
    <row r="6" s="65" customFormat="1" ht="39.75" customHeight="1" spans="1:2">
      <c r="A6" s="72" t="s">
        <v>687</v>
      </c>
      <c r="B6" s="72">
        <v>264</v>
      </c>
    </row>
    <row r="7" ht="39.75" customHeight="1" spans="1:2">
      <c r="A7" s="73" t="s">
        <v>688</v>
      </c>
      <c r="B7" s="74"/>
    </row>
    <row r="8" ht="39.75" customHeight="1" spans="1:2">
      <c r="A8" s="73" t="s">
        <v>689</v>
      </c>
      <c r="B8" s="74">
        <v>106</v>
      </c>
    </row>
    <row r="9" ht="39.75" customHeight="1" spans="1:2">
      <c r="A9" s="75" t="s">
        <v>690</v>
      </c>
      <c r="B9" s="76">
        <v>158</v>
      </c>
    </row>
    <row r="10" ht="39.75" customHeight="1" spans="1:2">
      <c r="A10" s="77" t="s">
        <v>691</v>
      </c>
      <c r="B10" s="76">
        <v>158</v>
      </c>
    </row>
    <row r="11" ht="39.75" customHeight="1" spans="1:2">
      <c r="A11" s="77" t="s">
        <v>692</v>
      </c>
      <c r="B11" s="78"/>
    </row>
    <row r="12" s="65" customFormat="1" ht="39.75" customHeight="1" spans="1:2">
      <c r="A12" s="79" t="s">
        <v>693</v>
      </c>
      <c r="B12" s="80">
        <v>927</v>
      </c>
    </row>
    <row r="13" ht="39.75" customHeight="1" spans="1:2">
      <c r="A13" s="81" t="s">
        <v>694</v>
      </c>
      <c r="B13" s="82">
        <v>554</v>
      </c>
    </row>
    <row r="14" ht="39.75" customHeight="1" spans="1:2">
      <c r="A14" s="81" t="s">
        <v>695</v>
      </c>
      <c r="B14" s="82">
        <v>373</v>
      </c>
    </row>
    <row r="15" ht="74.25" customHeight="1" spans="1:2">
      <c r="A15" s="83" t="s">
        <v>696</v>
      </c>
      <c r="B15" s="83"/>
    </row>
    <row r="16" ht="77.25" customHeight="1" spans="1:2">
      <c r="A16" s="83" t="s">
        <v>697</v>
      </c>
      <c r="B16" s="83"/>
    </row>
  </sheetData>
  <mergeCells count="3">
    <mergeCell ref="A2:B2"/>
    <mergeCell ref="A15:B15"/>
    <mergeCell ref="A16:B16"/>
  </mergeCells>
  <printOptions horizontalCentered="1" verticalCentered="1"/>
  <pageMargins left="0.275" right="0.118055555555556" top="0.984027777777778" bottom="0.984027777777778" header="0.511805555555556" footer="0.511805555555556"/>
  <pageSetup paperSize="9" scale="87" orientation="portrait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workbookViewId="0">
      <selection activeCell="A1" sqref="$A1:$XFD1048576"/>
    </sheetView>
  </sheetViews>
  <sheetFormatPr defaultColWidth="9" defaultRowHeight="28.5" customHeight="1" outlineLevelCol="6"/>
  <cols>
    <col min="1" max="1" width="35.625" style="26" customWidth="1"/>
    <col min="2" max="2" width="22.25" style="41" customWidth="1"/>
    <col min="3" max="3" width="28.375" style="42" customWidth="1"/>
    <col min="4" max="9" width="14.125" style="26" customWidth="1"/>
    <col min="10" max="16384" width="9" style="26"/>
  </cols>
  <sheetData>
    <row r="1" customHeight="1" spans="1:1">
      <c r="A1" s="43" t="s">
        <v>698</v>
      </c>
    </row>
    <row r="2" s="26" customFormat="1" ht="39" customHeight="1" spans="1:3">
      <c r="A2" s="44" t="s">
        <v>35</v>
      </c>
      <c r="B2" s="45"/>
      <c r="C2" s="45"/>
    </row>
    <row r="3" s="26" customFormat="1" ht="16" customHeight="1" spans="2:3">
      <c r="B3" s="42"/>
      <c r="C3" s="46" t="s">
        <v>498</v>
      </c>
    </row>
    <row r="4" s="40" customFormat="1" customHeight="1" spans="1:5">
      <c r="A4" s="47" t="s">
        <v>499</v>
      </c>
      <c r="B4" s="48" t="s">
        <v>500</v>
      </c>
      <c r="C4" s="49" t="s">
        <v>501</v>
      </c>
      <c r="D4" s="50"/>
      <c r="E4" s="50"/>
    </row>
    <row r="5" s="40" customFormat="1" customHeight="1" spans="1:5">
      <c r="A5" s="51" t="s">
        <v>506</v>
      </c>
      <c r="B5" s="48"/>
      <c r="C5" s="49"/>
      <c r="D5" s="50"/>
      <c r="E5" s="50"/>
    </row>
    <row r="6" s="40" customFormat="1" customHeight="1" spans="1:3">
      <c r="A6" s="52" t="s">
        <v>507</v>
      </c>
      <c r="B6" s="53">
        <v>1024.1</v>
      </c>
      <c r="C6" s="53"/>
    </row>
    <row r="7" s="40" customFormat="1" customHeight="1" spans="1:3">
      <c r="A7" s="54" t="s">
        <v>508</v>
      </c>
      <c r="B7" s="53">
        <v>2500</v>
      </c>
      <c r="C7" s="53"/>
    </row>
    <row r="8" s="40" customFormat="1" customHeight="1" spans="1:3">
      <c r="A8" s="54" t="s">
        <v>509</v>
      </c>
      <c r="B8" s="53">
        <v>128.82</v>
      </c>
      <c r="C8" s="53"/>
    </row>
    <row r="9" s="40" customFormat="1" customHeight="1" spans="1:3">
      <c r="A9" s="54" t="s">
        <v>510</v>
      </c>
      <c r="B9" s="53">
        <v>158</v>
      </c>
      <c r="C9" s="53"/>
    </row>
    <row r="10" s="40" customFormat="1" customHeight="1" spans="1:7">
      <c r="A10" s="54" t="s">
        <v>511</v>
      </c>
      <c r="B10" s="53">
        <v>30.6</v>
      </c>
      <c r="C10" s="53"/>
      <c r="E10" s="55"/>
      <c r="F10" s="56"/>
      <c r="G10" s="56"/>
    </row>
    <row r="11" s="26" customFormat="1" customHeight="1" spans="1:5">
      <c r="A11" s="54" t="s">
        <v>512</v>
      </c>
      <c r="B11" s="53">
        <v>80</v>
      </c>
      <c r="C11" s="53"/>
      <c r="E11" s="55"/>
    </row>
    <row r="12" s="26" customFormat="1" customHeight="1" spans="1:3">
      <c r="A12" s="54" t="s">
        <v>512</v>
      </c>
      <c r="B12" s="53">
        <v>5</v>
      </c>
      <c r="C12" s="53"/>
    </row>
    <row r="13" s="26" customFormat="1" customHeight="1" spans="1:3">
      <c r="A13" s="54" t="s">
        <v>512</v>
      </c>
      <c r="B13" s="53">
        <v>40</v>
      </c>
      <c r="C13" s="53"/>
    </row>
    <row r="14" s="26" customFormat="1" customHeight="1" spans="1:3">
      <c r="A14" s="54" t="s">
        <v>513</v>
      </c>
      <c r="B14" s="53">
        <v>30</v>
      </c>
      <c r="C14" s="53"/>
    </row>
    <row r="15" s="26" customFormat="1" customHeight="1" spans="1:3">
      <c r="A15" s="54" t="s">
        <v>514</v>
      </c>
      <c r="B15" s="53">
        <v>160</v>
      </c>
      <c r="C15" s="53"/>
    </row>
    <row r="16" s="26" customFormat="1" customHeight="1" spans="1:3">
      <c r="A16" s="54" t="s">
        <v>515</v>
      </c>
      <c r="B16" s="53">
        <v>4.3</v>
      </c>
      <c r="C16" s="53"/>
    </row>
    <row r="17" s="26" customFormat="1" customHeight="1" spans="1:3">
      <c r="A17" s="54" t="s">
        <v>515</v>
      </c>
      <c r="B17" s="53">
        <v>11</v>
      </c>
      <c r="C17" s="53"/>
    </row>
    <row r="18" s="26" customFormat="1" customHeight="1" spans="1:3">
      <c r="A18" s="54" t="s">
        <v>515</v>
      </c>
      <c r="B18" s="53">
        <v>5.1</v>
      </c>
      <c r="C18" s="53"/>
    </row>
    <row r="19" s="26" customFormat="1" customHeight="1" spans="1:3">
      <c r="A19" s="54" t="s">
        <v>516</v>
      </c>
      <c r="B19" s="53">
        <v>20.4</v>
      </c>
      <c r="C19" s="53"/>
    </row>
    <row r="20" s="26" customFormat="1" customHeight="1" spans="1:3">
      <c r="A20" s="54" t="s">
        <v>517</v>
      </c>
      <c r="B20" s="53">
        <v>42.23</v>
      </c>
      <c r="C20" s="53"/>
    </row>
    <row r="21" s="26" customFormat="1" customHeight="1" spans="1:3">
      <c r="A21" s="54" t="s">
        <v>518</v>
      </c>
      <c r="B21" s="53">
        <v>24</v>
      </c>
      <c r="C21" s="53"/>
    </row>
    <row r="22" s="26" customFormat="1" customHeight="1" spans="1:3">
      <c r="A22" s="54" t="s">
        <v>519</v>
      </c>
      <c r="B22" s="53">
        <v>24</v>
      </c>
      <c r="C22" s="53"/>
    </row>
    <row r="23" s="26" customFormat="1" customHeight="1" spans="1:3">
      <c r="A23" s="54" t="s">
        <v>520</v>
      </c>
      <c r="B23" s="53">
        <v>1395</v>
      </c>
      <c r="C23" s="53"/>
    </row>
    <row r="24" s="26" customFormat="1" customHeight="1" spans="1:3">
      <c r="A24" s="54" t="s">
        <v>521</v>
      </c>
      <c r="B24" s="53">
        <v>1</v>
      </c>
      <c r="C24" s="53"/>
    </row>
    <row r="25" s="26" customFormat="1" customHeight="1" spans="1:3">
      <c r="A25" s="54" t="s">
        <v>522</v>
      </c>
      <c r="B25" s="53">
        <v>86</v>
      </c>
      <c r="C25" s="53"/>
    </row>
    <row r="26" s="26" customFormat="1" customHeight="1" spans="1:3">
      <c r="A26" s="54" t="s">
        <v>523</v>
      </c>
      <c r="B26" s="53">
        <v>253</v>
      </c>
      <c r="C26" s="53"/>
    </row>
    <row r="27" s="26" customFormat="1" customHeight="1" spans="1:3">
      <c r="A27" s="54" t="s">
        <v>524</v>
      </c>
      <c r="B27" s="53">
        <v>4.2</v>
      </c>
      <c r="C27" s="53"/>
    </row>
    <row r="28" s="26" customFormat="1" customHeight="1" spans="1:3">
      <c r="A28" s="57" t="s">
        <v>525</v>
      </c>
      <c r="B28" s="58">
        <v>20.4</v>
      </c>
      <c r="C28" s="59"/>
    </row>
    <row r="29" s="26" customFormat="1" customHeight="1" spans="1:3">
      <c r="A29" s="60" t="s">
        <v>526</v>
      </c>
      <c r="B29" s="58">
        <v>1.3</v>
      </c>
      <c r="C29" s="59"/>
    </row>
    <row r="30" customHeight="1" spans="1:3">
      <c r="A30" s="61" t="s">
        <v>527</v>
      </c>
      <c r="B30" s="58">
        <v>40</v>
      </c>
      <c r="C30" s="59"/>
    </row>
    <row r="31" customHeight="1" spans="1:3">
      <c r="A31" s="61" t="s">
        <v>528</v>
      </c>
      <c r="B31" s="58">
        <v>2</v>
      </c>
      <c r="C31" s="59"/>
    </row>
    <row r="32" customHeight="1" spans="1:3">
      <c r="A32" s="61" t="s">
        <v>529</v>
      </c>
      <c r="B32" s="58">
        <v>-78</v>
      </c>
      <c r="C32" s="59"/>
    </row>
    <row r="33" customHeight="1" spans="1:3">
      <c r="A33" s="62" t="s">
        <v>530</v>
      </c>
      <c r="B33" s="58">
        <v>2579.55</v>
      </c>
      <c r="C33" s="59"/>
    </row>
    <row r="34" customHeight="1" spans="1:3">
      <c r="A34" s="62" t="s">
        <v>531</v>
      </c>
      <c r="B34" s="58">
        <v>2068</v>
      </c>
      <c r="C34" s="59"/>
    </row>
    <row r="35" customHeight="1" spans="1:3">
      <c r="A35" s="62" t="s">
        <v>532</v>
      </c>
      <c r="B35" s="58">
        <v>4596</v>
      </c>
      <c r="C35" s="59"/>
    </row>
    <row r="36" customHeight="1" spans="1:3">
      <c r="A36" s="62" t="s">
        <v>533</v>
      </c>
      <c r="B36" s="58">
        <f>1666+78</f>
        <v>1744</v>
      </c>
      <c r="C36" s="59"/>
    </row>
    <row r="37" customHeight="1" spans="1:3">
      <c r="A37" s="47" t="s">
        <v>534</v>
      </c>
      <c r="B37" s="63">
        <f>SUM(B6:B36)</f>
        <v>17000</v>
      </c>
      <c r="C37" s="59"/>
    </row>
  </sheetData>
  <mergeCells count="1">
    <mergeCell ref="A2:C2"/>
  </mergeCells>
  <pageMargins left="0.432638888888889" right="0.432638888888889" top="0.550694444444444" bottom="1" header="0.511805555555556" footer="0.511805555555556"/>
  <pageSetup paperSize="9" orientation="portrait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selection activeCell="B17" sqref="B17"/>
    </sheetView>
  </sheetViews>
  <sheetFormatPr defaultColWidth="9" defaultRowHeight="23" customHeight="1"/>
  <cols>
    <col min="1" max="1" width="8.325" style="27" customWidth="1"/>
    <col min="2" max="2" width="38" style="25" customWidth="1"/>
    <col min="3" max="3" width="12.625" style="27" customWidth="1"/>
    <col min="4" max="4" width="18.7083333333333" style="25" customWidth="1"/>
    <col min="5" max="16384" width="9" style="25"/>
  </cols>
  <sheetData>
    <row r="1" s="25" customFormat="1" customHeight="1" spans="1:3">
      <c r="A1" s="28" t="s">
        <v>699</v>
      </c>
      <c r="C1" s="27"/>
    </row>
    <row r="2" s="25" customFormat="1" ht="26" customHeight="1" spans="1:4">
      <c r="A2" s="29" t="s">
        <v>37</v>
      </c>
      <c r="B2" s="29"/>
      <c r="C2" s="29"/>
      <c r="D2" s="29"/>
    </row>
    <row r="3" s="25" customFormat="1" customHeight="1" spans="1:4">
      <c r="A3" s="27"/>
      <c r="C3" s="27"/>
      <c r="D3" s="30" t="s">
        <v>495</v>
      </c>
    </row>
    <row r="4" s="25" customFormat="1" ht="33" customHeight="1" spans="1:4">
      <c r="A4" s="31" t="s">
        <v>700</v>
      </c>
      <c r="B4" s="31" t="s">
        <v>701</v>
      </c>
      <c r="C4" s="32" t="s">
        <v>702</v>
      </c>
      <c r="D4" s="31" t="s">
        <v>703</v>
      </c>
    </row>
    <row r="5" s="25" customFormat="1" customHeight="1" spans="1:4">
      <c r="A5" s="33"/>
      <c r="B5" s="34"/>
      <c r="C5" s="35"/>
      <c r="D5" s="33"/>
    </row>
    <row r="6" s="25" customFormat="1" customHeight="1" spans="1:4">
      <c r="A6" s="33"/>
      <c r="B6" s="36"/>
      <c r="C6" s="33"/>
      <c r="D6" s="37"/>
    </row>
    <row r="7" s="25" customFormat="1" customHeight="1" spans="1:4">
      <c r="A7" s="33"/>
      <c r="B7" s="36"/>
      <c r="C7" s="33"/>
      <c r="D7" s="37"/>
    </row>
    <row r="8" s="25" customFormat="1" customHeight="1" spans="1:4">
      <c r="A8" s="33"/>
      <c r="B8" s="36"/>
      <c r="C8" s="33"/>
      <c r="D8" s="37"/>
    </row>
    <row r="9" s="25" customFormat="1" customHeight="1" spans="1:4">
      <c r="A9" s="33"/>
      <c r="B9" s="36"/>
      <c r="C9" s="33"/>
      <c r="D9" s="37"/>
    </row>
    <row r="10" s="25" customFormat="1" customHeight="1" spans="1:4">
      <c r="A10" s="33"/>
      <c r="B10" s="36"/>
      <c r="C10" s="33"/>
      <c r="D10" s="37"/>
    </row>
    <row r="11" s="25" customFormat="1" customHeight="1" spans="1:4">
      <c r="A11" s="33"/>
      <c r="B11" s="34"/>
      <c r="C11" s="33"/>
      <c r="D11" s="37"/>
    </row>
    <row r="12" s="26" customFormat="1" customHeight="1" spans="1:4">
      <c r="A12" s="38" t="s">
        <v>704</v>
      </c>
      <c r="B12" s="39"/>
      <c r="C12" s="39"/>
      <c r="D12" s="39"/>
    </row>
    <row r="13" s="26" customFormat="1" customHeight="1" spans="1:4">
      <c r="A13" s="27"/>
      <c r="B13" s="25"/>
      <c r="C13" s="27"/>
      <c r="D13" s="25"/>
    </row>
    <row r="14" s="26" customFormat="1" customHeight="1" spans="1:4">
      <c r="A14" s="27"/>
      <c r="B14" s="25"/>
      <c r="C14" s="27"/>
      <c r="D14" s="25"/>
    </row>
    <row r="15" s="26" customFormat="1" customHeight="1" spans="1:4">
      <c r="A15" s="27"/>
      <c r="B15" s="25"/>
      <c r="C15" s="27"/>
      <c r="D15" s="25"/>
    </row>
    <row r="16" s="26" customFormat="1" customHeight="1" spans="1:4">
      <c r="A16" s="27"/>
      <c r="B16" s="25"/>
      <c r="C16" s="27"/>
      <c r="D16" s="25"/>
    </row>
    <row r="17" s="26" customFormat="1" customHeight="1" spans="1:4">
      <c r="A17" s="27"/>
      <c r="B17" s="25"/>
      <c r="C17" s="27"/>
      <c r="D17" s="25"/>
    </row>
    <row r="18" s="26" customFormat="1" customHeight="1" spans="1:4">
      <c r="A18" s="27"/>
      <c r="B18" s="25"/>
      <c r="C18" s="27"/>
      <c r="D18" s="25"/>
    </row>
    <row r="19" s="26" customFormat="1" customHeight="1" spans="1:4">
      <c r="A19" s="27"/>
      <c r="B19" s="25"/>
      <c r="C19" s="27"/>
      <c r="D19" s="25"/>
    </row>
    <row r="20" s="26" customFormat="1" customHeight="1" spans="1:4">
      <c r="A20" s="27"/>
      <c r="B20" s="25"/>
      <c r="C20" s="27"/>
      <c r="D20" s="25"/>
    </row>
    <row r="21" s="26" customFormat="1" customHeight="1" spans="1:4">
      <c r="A21" s="27"/>
      <c r="B21" s="25"/>
      <c r="C21" s="27"/>
      <c r="D21" s="25"/>
    </row>
    <row r="22" s="26" customFormat="1" customHeight="1" spans="1:4">
      <c r="A22" s="27"/>
      <c r="B22" s="25"/>
      <c r="C22" s="27"/>
      <c r="D22" s="25"/>
    </row>
    <row r="23" s="26" customFormat="1" customHeight="1" spans="1:4">
      <c r="A23" s="27"/>
      <c r="B23" s="25"/>
      <c r="C23" s="27"/>
      <c r="D23" s="25"/>
    </row>
    <row r="24" s="26" customFormat="1" customHeight="1" spans="1:4">
      <c r="A24" s="27"/>
      <c r="B24" s="25"/>
      <c r="C24" s="27"/>
      <c r="D24" s="25"/>
    </row>
    <row r="25" s="26" customFormat="1" customHeight="1" spans="1:4">
      <c r="A25" s="27"/>
      <c r="B25" s="25"/>
      <c r="C25" s="27"/>
      <c r="D25" s="25"/>
    </row>
    <row r="26" s="26" customFormat="1" customHeight="1" spans="1:4">
      <c r="A26" s="27"/>
      <c r="B26" s="25"/>
      <c r="C26" s="27"/>
      <c r="D26" s="25"/>
    </row>
    <row r="27" s="26" customFormat="1" customHeight="1" spans="1:4">
      <c r="A27" s="27"/>
      <c r="B27" s="25"/>
      <c r="C27" s="27"/>
      <c r="D27" s="25"/>
    </row>
    <row r="28" s="26" customFormat="1" customHeight="1" spans="1:4">
      <c r="A28" s="27"/>
      <c r="B28" s="25"/>
      <c r="C28" s="27"/>
      <c r="D28" s="25"/>
    </row>
    <row r="29" s="26" customFormat="1" customHeight="1" spans="1:4">
      <c r="A29" s="27"/>
      <c r="B29" s="25"/>
      <c r="C29" s="27"/>
      <c r="D29" s="25"/>
    </row>
    <row r="30" s="26" customFormat="1" customHeight="1" spans="1:9">
      <c r="A30" s="27"/>
      <c r="B30" s="25"/>
      <c r="C30" s="27"/>
      <c r="D30" s="25"/>
      <c r="E30" s="25"/>
      <c r="F30" s="25"/>
      <c r="G30" s="25"/>
      <c r="H30" s="25"/>
      <c r="I30" s="25"/>
    </row>
    <row r="31" s="26" customFormat="1" customHeight="1" spans="1:9">
      <c r="A31" s="27"/>
      <c r="B31" s="25"/>
      <c r="C31" s="27"/>
      <c r="D31" s="25"/>
      <c r="E31" s="25"/>
      <c r="F31" s="25"/>
      <c r="G31" s="25"/>
      <c r="H31" s="25"/>
      <c r="I31" s="25"/>
    </row>
    <row r="32" s="26" customFormat="1" customHeight="1" spans="1:9">
      <c r="A32" s="27"/>
      <c r="B32" s="25"/>
      <c r="C32" s="27"/>
      <c r="D32" s="25"/>
      <c r="E32" s="25"/>
      <c r="F32" s="25"/>
      <c r="G32" s="25"/>
      <c r="H32" s="25"/>
      <c r="I32" s="25"/>
    </row>
    <row r="33" s="26" customFormat="1" customHeight="1" spans="1:9">
      <c r="A33" s="27"/>
      <c r="B33" s="25"/>
      <c r="C33" s="27"/>
      <c r="D33" s="25"/>
      <c r="E33" s="25"/>
      <c r="F33" s="25"/>
      <c r="G33" s="25"/>
      <c r="H33" s="25"/>
      <c r="I33" s="25"/>
    </row>
    <row r="34" s="26" customFormat="1" customHeight="1" spans="1:9">
      <c r="A34" s="27"/>
      <c r="B34" s="25"/>
      <c r="C34" s="27"/>
      <c r="D34" s="25"/>
      <c r="E34" s="25"/>
      <c r="F34" s="25"/>
      <c r="G34" s="25"/>
      <c r="H34" s="25"/>
      <c r="I34" s="25"/>
    </row>
    <row r="35" s="26" customFormat="1" customHeight="1" spans="1:9">
      <c r="A35" s="27"/>
      <c r="B35" s="25"/>
      <c r="C35" s="27"/>
      <c r="D35" s="25"/>
      <c r="E35" s="25"/>
      <c r="F35" s="25"/>
      <c r="G35" s="25"/>
      <c r="H35" s="25"/>
      <c r="I35" s="25"/>
    </row>
    <row r="36" s="26" customFormat="1" customHeight="1" spans="1:9">
      <c r="A36" s="27"/>
      <c r="B36" s="25"/>
      <c r="C36" s="27"/>
      <c r="D36" s="25"/>
      <c r="E36" s="25"/>
      <c r="F36" s="25"/>
      <c r="G36" s="25"/>
      <c r="H36" s="25"/>
      <c r="I36" s="25"/>
    </row>
    <row r="37" s="26" customFormat="1" customHeight="1" spans="1:9">
      <c r="A37" s="27"/>
      <c r="B37" s="25"/>
      <c r="C37" s="27"/>
      <c r="D37" s="25"/>
      <c r="E37" s="25"/>
      <c r="F37" s="25"/>
      <c r="G37" s="25"/>
      <c r="H37" s="25"/>
      <c r="I37" s="25"/>
    </row>
  </sheetData>
  <mergeCells count="2">
    <mergeCell ref="A2:D2"/>
    <mergeCell ref="A12:D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O32" sqref="O32"/>
    </sheetView>
  </sheetViews>
  <sheetFormatPr defaultColWidth="9" defaultRowHeight="15.75" outlineLevelCol="4"/>
  <cols>
    <col min="1" max="1" width="14" style="327" customWidth="1"/>
    <col min="2" max="3" width="9" style="328"/>
    <col min="4" max="4" width="52.125" style="328" customWidth="1"/>
    <col min="5" max="5" width="8.375" style="329" customWidth="1"/>
    <col min="6" max="16384" width="9" style="326"/>
  </cols>
  <sheetData>
    <row r="1" s="326" customFormat="1" ht="51" customHeight="1" spans="1:5">
      <c r="A1" s="330" t="s">
        <v>1</v>
      </c>
      <c r="B1" s="331"/>
      <c r="C1" s="331"/>
      <c r="D1" s="331"/>
      <c r="E1" s="332"/>
    </row>
    <row r="2" s="326" customFormat="1" ht="36.75" customHeight="1" spans="1:5">
      <c r="A2" s="333" t="s">
        <v>2</v>
      </c>
      <c r="B2" s="334" t="s">
        <v>3</v>
      </c>
      <c r="C2" s="334"/>
      <c r="D2" s="334"/>
      <c r="E2" s="329"/>
    </row>
    <row r="3" s="326" customFormat="1" ht="36.75" customHeight="1" spans="1:5">
      <c r="A3" s="335" t="s">
        <v>4</v>
      </c>
      <c r="B3" s="336" t="s">
        <v>5</v>
      </c>
      <c r="C3" s="337"/>
      <c r="D3" s="337"/>
      <c r="E3" s="338"/>
    </row>
    <row r="4" s="326" customFormat="1" ht="36.75" customHeight="1" spans="1:5">
      <c r="A4" s="335" t="s">
        <v>6</v>
      </c>
      <c r="B4" s="336" t="s">
        <v>7</v>
      </c>
      <c r="C4" s="337"/>
      <c r="D4" s="337"/>
      <c r="E4" s="338"/>
    </row>
    <row r="5" s="326" customFormat="1" ht="36.75" customHeight="1" spans="1:5">
      <c r="A5" s="335" t="s">
        <v>8</v>
      </c>
      <c r="B5" s="336" t="s">
        <v>9</v>
      </c>
      <c r="C5" s="337"/>
      <c r="D5" s="337"/>
      <c r="E5" s="338"/>
    </row>
    <row r="6" s="326" customFormat="1" ht="36.75" customHeight="1" spans="1:5">
      <c r="A6" s="339" t="s">
        <v>10</v>
      </c>
      <c r="B6" s="336" t="s">
        <v>11</v>
      </c>
      <c r="C6" s="337"/>
      <c r="D6" s="337"/>
      <c r="E6" s="338"/>
    </row>
    <row r="7" s="326" customFormat="1" ht="36.75" customHeight="1" spans="1:5">
      <c r="A7" s="339" t="s">
        <v>12</v>
      </c>
      <c r="B7" s="336" t="s">
        <v>13</v>
      </c>
      <c r="C7" s="337"/>
      <c r="D7" s="337"/>
      <c r="E7" s="338"/>
    </row>
    <row r="8" s="326" customFormat="1" ht="36.75" customHeight="1" spans="1:5">
      <c r="A8" s="339" t="s">
        <v>14</v>
      </c>
      <c r="B8" s="340" t="s">
        <v>15</v>
      </c>
      <c r="C8" s="341"/>
      <c r="D8" s="341"/>
      <c r="E8" s="338"/>
    </row>
    <row r="9" s="326" customFormat="1" ht="36.75" customHeight="1" spans="1:5">
      <c r="A9" s="339" t="s">
        <v>16</v>
      </c>
      <c r="B9" s="340" t="s">
        <v>17</v>
      </c>
      <c r="C9" s="341"/>
      <c r="D9" s="341"/>
      <c r="E9" s="338"/>
    </row>
    <row r="10" s="326" customFormat="1" ht="36.75" customHeight="1" spans="1:5">
      <c r="A10" s="339" t="s">
        <v>18</v>
      </c>
      <c r="B10" s="336" t="s">
        <v>19</v>
      </c>
      <c r="C10" s="337"/>
      <c r="D10" s="337"/>
      <c r="E10" s="338"/>
    </row>
    <row r="11" s="326" customFormat="1" ht="36.75" customHeight="1" spans="1:5">
      <c r="A11" s="339" t="s">
        <v>20</v>
      </c>
      <c r="B11" s="336" t="s">
        <v>21</v>
      </c>
      <c r="C11" s="337"/>
      <c r="D11" s="337"/>
      <c r="E11" s="338"/>
    </row>
    <row r="12" s="326" customFormat="1" ht="36" customHeight="1" spans="1:5">
      <c r="A12" s="339" t="s">
        <v>22</v>
      </c>
      <c r="B12" s="336" t="s">
        <v>23</v>
      </c>
      <c r="C12" s="337"/>
      <c r="D12" s="337"/>
      <c r="E12" s="338"/>
    </row>
    <row r="13" s="326" customFormat="1" ht="36" customHeight="1" spans="1:5">
      <c r="A13" s="339" t="s">
        <v>24</v>
      </c>
      <c r="B13" s="336" t="s">
        <v>25</v>
      </c>
      <c r="C13" s="337"/>
      <c r="D13" s="337"/>
      <c r="E13" s="338"/>
    </row>
    <row r="14" s="326" customFormat="1" ht="36.75" customHeight="1" spans="1:5">
      <c r="A14" s="339" t="s">
        <v>26</v>
      </c>
      <c r="B14" s="336" t="s">
        <v>27</v>
      </c>
      <c r="C14" s="337"/>
      <c r="D14" s="337"/>
      <c r="E14" s="338"/>
    </row>
    <row r="15" s="326" customFormat="1" ht="36.75" customHeight="1" spans="1:5">
      <c r="A15" s="339" t="s">
        <v>28</v>
      </c>
      <c r="B15" s="336" t="s">
        <v>29</v>
      </c>
      <c r="C15" s="337"/>
      <c r="D15" s="337"/>
      <c r="E15" s="338"/>
    </row>
    <row r="16" s="326" customFormat="1" ht="36.75" customHeight="1" spans="1:5">
      <c r="A16" s="339" t="s">
        <v>30</v>
      </c>
      <c r="B16" s="336" t="s">
        <v>31</v>
      </c>
      <c r="C16" s="337"/>
      <c r="D16" s="337"/>
      <c r="E16" s="338"/>
    </row>
    <row r="17" s="326" customFormat="1" ht="36.75" customHeight="1" spans="1:5">
      <c r="A17" s="339" t="s">
        <v>32</v>
      </c>
      <c r="B17" s="337" t="s">
        <v>33</v>
      </c>
      <c r="C17" s="337"/>
      <c r="D17" s="337"/>
      <c r="E17" s="338"/>
    </row>
    <row r="18" s="326" customFormat="1" ht="36" customHeight="1" spans="1:5">
      <c r="A18" s="339" t="s">
        <v>34</v>
      </c>
      <c r="B18" s="336" t="s">
        <v>35</v>
      </c>
      <c r="C18" s="337"/>
      <c r="D18" s="337"/>
      <c r="E18" s="338"/>
    </row>
    <row r="19" s="326" customFormat="1" ht="36" customHeight="1" spans="1:5">
      <c r="A19" s="339" t="s">
        <v>36</v>
      </c>
      <c r="B19" s="336" t="s">
        <v>37</v>
      </c>
      <c r="C19" s="337"/>
      <c r="D19" s="337"/>
      <c r="E19" s="338"/>
    </row>
    <row r="20" s="326" customFormat="1" ht="36.75" customHeight="1" spans="1:5">
      <c r="A20" s="339" t="s">
        <v>38</v>
      </c>
      <c r="B20" s="336" t="s">
        <v>39</v>
      </c>
      <c r="C20" s="337"/>
      <c r="D20" s="337"/>
      <c r="E20" s="338"/>
    </row>
    <row r="21" s="326" customFormat="1" ht="36.75" customHeight="1" spans="1:5">
      <c r="A21" s="339" t="s">
        <v>40</v>
      </c>
      <c r="B21" s="337" t="s">
        <v>41</v>
      </c>
      <c r="C21" s="337"/>
      <c r="D21" s="337"/>
      <c r="E21" s="338"/>
    </row>
    <row r="22" s="326" customFormat="1" ht="36.75" customHeight="1" spans="1:5">
      <c r="A22" s="339" t="s">
        <v>42</v>
      </c>
      <c r="B22" s="337" t="s">
        <v>43</v>
      </c>
      <c r="C22" s="337"/>
      <c r="D22" s="337"/>
      <c r="E22" s="338"/>
    </row>
    <row r="23" s="326" customFormat="1" ht="31.5" customHeight="1" spans="1:5">
      <c r="A23" s="342"/>
      <c r="B23" s="343"/>
      <c r="C23" s="343"/>
      <c r="D23" s="343"/>
      <c r="E23" s="329"/>
    </row>
    <row r="24" s="326" customFormat="1" ht="31.5" customHeight="1" spans="1:5">
      <c r="A24" s="342"/>
      <c r="B24" s="343"/>
      <c r="C24" s="343"/>
      <c r="D24" s="343"/>
      <c r="E24" s="329"/>
    </row>
    <row r="25" s="326" customFormat="1" ht="31.5" customHeight="1" spans="1:5">
      <c r="A25" s="342"/>
      <c r="B25" s="343"/>
      <c r="C25" s="343"/>
      <c r="D25" s="343"/>
      <c r="E25" s="329"/>
    </row>
    <row r="26" s="326" customFormat="1" ht="31.5" customHeight="1" spans="1:5">
      <c r="A26" s="342"/>
      <c r="B26" s="343"/>
      <c r="C26" s="343"/>
      <c r="D26" s="343"/>
      <c r="E26" s="329"/>
    </row>
    <row r="27" s="326" customFormat="1" spans="1:5">
      <c r="A27" s="342"/>
      <c r="B27" s="343"/>
      <c r="C27" s="343"/>
      <c r="D27" s="343"/>
      <c r="E27" s="329"/>
    </row>
    <row r="28" s="326" customFormat="1" ht="14.25" customHeight="1" spans="1:5">
      <c r="A28" s="342"/>
      <c r="B28" s="343"/>
      <c r="C28" s="343"/>
      <c r="D28" s="343"/>
      <c r="E28" s="329"/>
    </row>
    <row r="29" s="326" customFormat="1" ht="30.75" customHeight="1" spans="1:5">
      <c r="A29" s="342"/>
      <c r="B29" s="343"/>
      <c r="C29" s="343"/>
      <c r="D29" s="343"/>
      <c r="E29" s="329"/>
    </row>
    <row r="30" s="326" customFormat="1" spans="1:5">
      <c r="A30" s="342"/>
      <c r="B30" s="343"/>
      <c r="C30" s="343"/>
      <c r="D30" s="343"/>
      <c r="E30" s="329"/>
    </row>
    <row r="31" s="326" customFormat="1" ht="14.25" customHeight="1" spans="1:5">
      <c r="A31" s="342"/>
      <c r="B31" s="343"/>
      <c r="C31" s="343"/>
      <c r="D31" s="343"/>
      <c r="E31" s="329"/>
    </row>
    <row r="32" s="326" customFormat="1" ht="30" customHeight="1" spans="1:5">
      <c r="A32" s="342"/>
      <c r="B32" s="343"/>
      <c r="C32" s="343"/>
      <c r="D32" s="343"/>
      <c r="E32" s="329"/>
    </row>
  </sheetData>
  <mergeCells count="11">
    <mergeCell ref="A1:D1"/>
    <mergeCell ref="B23:D23"/>
    <mergeCell ref="B24:D24"/>
    <mergeCell ref="B25:D25"/>
    <mergeCell ref="B26:D26"/>
    <mergeCell ref="B29:D29"/>
    <mergeCell ref="B32:D32"/>
    <mergeCell ref="A27:A28"/>
    <mergeCell ref="A30:A31"/>
    <mergeCell ref="B27:D28"/>
    <mergeCell ref="B30:D31"/>
  </mergeCells>
  <pageMargins left="0.751388888888889" right="0.751388888888889" top="1" bottom="1" header="0.5" footer="0.5"/>
  <pageSetup paperSize="9" orientation="portrait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A2" sqref="A2:D2"/>
    </sheetView>
  </sheetViews>
  <sheetFormatPr defaultColWidth="9" defaultRowHeight="54" customHeight="1" outlineLevelRow="5" outlineLevelCol="3"/>
  <cols>
    <col min="1" max="1" width="12.125" style="16" customWidth="1"/>
    <col min="2" max="2" width="38" style="15" customWidth="1"/>
    <col min="3" max="3" width="15.625" style="16" customWidth="1"/>
    <col min="4" max="4" width="15" style="15" customWidth="1"/>
    <col min="5" max="16384" width="9" style="15"/>
  </cols>
  <sheetData>
    <row r="1" customHeight="1" spans="1:1">
      <c r="A1" s="17" t="s">
        <v>705</v>
      </c>
    </row>
    <row r="2" s="15" customFormat="1" customHeight="1" spans="1:4">
      <c r="A2" s="18" t="s">
        <v>706</v>
      </c>
      <c r="B2" s="18"/>
      <c r="C2" s="18"/>
      <c r="D2" s="18"/>
    </row>
    <row r="3" s="15" customFormat="1" customHeight="1" spans="1:4">
      <c r="A3" s="19"/>
      <c r="B3" s="20"/>
      <c r="C3" s="19"/>
      <c r="D3" s="21" t="s">
        <v>495</v>
      </c>
    </row>
    <row r="4" s="15" customFormat="1" customHeight="1" spans="1:4">
      <c r="A4" s="22" t="s">
        <v>707</v>
      </c>
      <c r="B4" s="22" t="s">
        <v>708</v>
      </c>
      <c r="C4" s="23" t="s">
        <v>709</v>
      </c>
      <c r="D4" s="22" t="s">
        <v>703</v>
      </c>
    </row>
    <row r="5" s="15" customFormat="1" customHeight="1" spans="1:4">
      <c r="A5" s="22" t="s">
        <v>710</v>
      </c>
      <c r="B5" s="23" t="s">
        <v>711</v>
      </c>
      <c r="C5" s="22">
        <v>130</v>
      </c>
      <c r="D5" s="22"/>
    </row>
    <row r="6" s="15" customFormat="1" customHeight="1" spans="1:4">
      <c r="A6" s="22" t="s">
        <v>496</v>
      </c>
      <c r="B6" s="24"/>
      <c r="C6" s="22">
        <f>SUM(C5:C5)</f>
        <v>130</v>
      </c>
      <c r="D6" s="22"/>
    </row>
  </sheetData>
  <mergeCells count="1">
    <mergeCell ref="A2:D2"/>
  </mergeCells>
  <pageMargins left="0.75" right="0.75" top="1" bottom="1" header="0.511805555555556" footer="0.511805555555556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tabSelected="1" workbookViewId="0">
      <selection activeCell="B4" sqref="B4:C4"/>
    </sheetView>
  </sheetViews>
  <sheetFormatPr defaultColWidth="9" defaultRowHeight="47" customHeight="1" outlineLevelRow="7" outlineLevelCol="2"/>
  <cols>
    <col min="1" max="1" width="24.25" style="1" customWidth="1"/>
    <col min="2" max="2" width="23.25" style="1" customWidth="1"/>
    <col min="3" max="3" width="56.125" style="1" customWidth="1"/>
    <col min="4" max="16383" width="9" style="1"/>
    <col min="16384" max="16384" width="9" style="13"/>
  </cols>
  <sheetData>
    <row r="1" customHeight="1" spans="1:1">
      <c r="A1" s="14" t="s">
        <v>712</v>
      </c>
    </row>
    <row r="2" s="1" customFormat="1" customHeight="1" spans="1:3">
      <c r="A2" s="2" t="s">
        <v>713</v>
      </c>
      <c r="B2" s="2"/>
      <c r="C2" s="2"/>
    </row>
    <row r="3" s="1" customFormat="1" customHeight="1" spans="1:3">
      <c r="A3" s="3"/>
      <c r="B3" s="4"/>
      <c r="C3" s="4" t="s">
        <v>714</v>
      </c>
    </row>
    <row r="4" s="1" customFormat="1" customHeight="1" spans="1:3">
      <c r="A4" s="6" t="s">
        <v>715</v>
      </c>
      <c r="B4" s="7" t="s">
        <v>716</v>
      </c>
      <c r="C4" s="7"/>
    </row>
    <row r="5" s="1" customFormat="1" customHeight="1" spans="1:3">
      <c r="A5" s="6"/>
      <c r="B5" s="8" t="s">
        <v>717</v>
      </c>
      <c r="C5" s="7" t="s">
        <v>718</v>
      </c>
    </row>
    <row r="6" s="1" customFormat="1" customHeight="1" spans="1:3">
      <c r="A6" s="6" t="s">
        <v>719</v>
      </c>
      <c r="B6" s="10">
        <v>30.91</v>
      </c>
      <c r="C6" s="11">
        <v>30.91</v>
      </c>
    </row>
    <row r="7" s="1" customFormat="1" customHeight="1" spans="1:3">
      <c r="A7" s="6" t="s">
        <v>720</v>
      </c>
      <c r="B7" s="10">
        <v>30.91</v>
      </c>
      <c r="C7" s="11">
        <v>30.91</v>
      </c>
    </row>
    <row r="8" s="1" customFormat="1" ht="41" customHeight="1" spans="1:3">
      <c r="A8" s="12" t="s">
        <v>721</v>
      </c>
      <c r="B8" s="4"/>
      <c r="C8" s="4"/>
    </row>
  </sheetData>
  <mergeCells count="3">
    <mergeCell ref="A2:C2"/>
    <mergeCell ref="B4:C4"/>
    <mergeCell ref="A4:A5"/>
  </mergeCells>
  <pageMargins left="0.75" right="0.75" top="1" bottom="1" header="0.5" footer="0.5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B8" sqref="B8"/>
    </sheetView>
  </sheetViews>
  <sheetFormatPr defaultColWidth="9" defaultRowHeight="47" customHeight="1" outlineLevelRow="7" outlineLevelCol="2"/>
  <cols>
    <col min="1" max="1" width="24.25" style="1" customWidth="1"/>
    <col min="2" max="2" width="23.25" style="1" customWidth="1"/>
    <col min="3" max="3" width="54.5" style="1" customWidth="1"/>
    <col min="4" max="16384" width="9" style="1"/>
  </cols>
  <sheetData>
    <row r="1" customHeight="1" spans="1:1">
      <c r="A1" s="1" t="s">
        <v>722</v>
      </c>
    </row>
    <row r="2" s="1" customFormat="1" customHeight="1" spans="1:3">
      <c r="A2" s="2" t="s">
        <v>723</v>
      </c>
      <c r="B2" s="2"/>
      <c r="C2" s="2"/>
    </row>
    <row r="3" s="1" customFormat="1" customHeight="1" spans="1:3">
      <c r="A3" s="3"/>
      <c r="B3" s="4"/>
      <c r="C3" s="5" t="s">
        <v>724</v>
      </c>
    </row>
    <row r="4" s="1" customFormat="1" customHeight="1" spans="1:3">
      <c r="A4" s="6" t="s">
        <v>715</v>
      </c>
      <c r="B4" s="7" t="s">
        <v>716</v>
      </c>
      <c r="C4" s="7"/>
    </row>
    <row r="5" s="1" customFormat="1" customHeight="1" spans="1:3">
      <c r="A5" s="6"/>
      <c r="B5" s="8" t="s">
        <v>717</v>
      </c>
      <c r="C5" s="9" t="s">
        <v>725</v>
      </c>
    </row>
    <row r="6" s="1" customFormat="1" customHeight="1" spans="1:3">
      <c r="A6" s="6" t="s">
        <v>719</v>
      </c>
      <c r="B6" s="10">
        <v>5.15</v>
      </c>
      <c r="C6" s="11">
        <v>5.15</v>
      </c>
    </row>
    <row r="7" s="1" customFormat="1" customHeight="1" spans="1:3">
      <c r="A7" s="6" t="s">
        <v>720</v>
      </c>
      <c r="B7" s="10">
        <v>5.15</v>
      </c>
      <c r="C7" s="11">
        <v>5.15</v>
      </c>
    </row>
    <row r="8" s="1" customFormat="1" ht="48" customHeight="1" spans="1:3">
      <c r="A8" s="12" t="s">
        <v>726</v>
      </c>
      <c r="B8" s="4"/>
      <c r="C8" s="4"/>
    </row>
  </sheetData>
  <mergeCells count="3">
    <mergeCell ref="A2:C2"/>
    <mergeCell ref="B4:C4"/>
    <mergeCell ref="A4:A5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C245"/>
  <sheetViews>
    <sheetView showZeros="0" workbookViewId="0">
      <selection activeCell="A9" sqref="A9"/>
    </sheetView>
  </sheetViews>
  <sheetFormatPr defaultColWidth="8.625" defaultRowHeight="22" customHeight="1"/>
  <cols>
    <col min="1" max="1" width="34.1583333333333" style="287" customWidth="1"/>
    <col min="2" max="2" width="11.625" style="288" customWidth="1"/>
    <col min="3" max="3" width="11.875" style="288" customWidth="1"/>
    <col min="4" max="4" width="15.125" style="289" customWidth="1"/>
    <col min="5" max="5" width="10.25" style="289" customWidth="1"/>
    <col min="6" max="6" width="21.5583333333333" style="290" customWidth="1"/>
    <col min="7" max="32" width="9" style="291" customWidth="1"/>
    <col min="33" max="16384" width="8.625" style="291"/>
  </cols>
  <sheetData>
    <row r="1" customHeight="1" spans="1:1">
      <c r="A1" s="292" t="s">
        <v>44</v>
      </c>
    </row>
    <row r="2" ht="33" customHeight="1" spans="1:6">
      <c r="A2" s="293" t="s">
        <v>5</v>
      </c>
      <c r="B2" s="294"/>
      <c r="C2" s="294"/>
      <c r="D2" s="294"/>
      <c r="E2" s="294"/>
      <c r="F2" s="295"/>
    </row>
    <row r="3" customHeight="1" spans="1:42">
      <c r="A3" s="296"/>
      <c r="B3" s="297"/>
      <c r="C3" s="298"/>
      <c r="E3" s="299" t="s">
        <v>45</v>
      </c>
      <c r="F3" s="300"/>
      <c r="G3" s="299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1"/>
      <c r="AC3" s="301"/>
      <c r="AD3" s="301"/>
      <c r="AE3" s="301"/>
      <c r="AF3" s="301"/>
      <c r="AG3" s="301"/>
      <c r="AH3" s="301"/>
      <c r="AI3" s="301"/>
      <c r="AJ3" s="301"/>
      <c r="AK3" s="301"/>
      <c r="AL3" s="301"/>
      <c r="AM3" s="301"/>
      <c r="AN3" s="301"/>
      <c r="AO3" s="301"/>
      <c r="AP3" s="301"/>
    </row>
    <row r="4" s="284" customFormat="1" customHeight="1" spans="1:46">
      <c r="A4" s="302" t="s">
        <v>46</v>
      </c>
      <c r="B4" s="303" t="s">
        <v>47</v>
      </c>
      <c r="C4" s="304" t="s">
        <v>48</v>
      </c>
      <c r="D4" s="303" t="s">
        <v>49</v>
      </c>
      <c r="E4" s="303" t="s">
        <v>50</v>
      </c>
      <c r="F4" s="305" t="s">
        <v>51</v>
      </c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306"/>
      <c r="V4" s="306"/>
      <c r="W4" s="306"/>
      <c r="X4" s="306"/>
      <c r="Y4" s="306"/>
      <c r="Z4" s="306"/>
      <c r="AA4" s="306"/>
      <c r="AB4" s="306"/>
      <c r="AC4" s="306"/>
      <c r="AD4" s="306"/>
      <c r="AE4" s="306"/>
      <c r="AF4" s="306"/>
      <c r="AG4" s="306"/>
      <c r="AH4" s="306"/>
      <c r="AI4" s="325"/>
      <c r="AJ4" s="325"/>
      <c r="AK4" s="325"/>
      <c r="AL4" s="325"/>
      <c r="AM4" s="325"/>
      <c r="AN4" s="325"/>
      <c r="AO4" s="325"/>
      <c r="AP4" s="325"/>
      <c r="AQ4" s="325"/>
      <c r="AR4" s="325"/>
      <c r="AS4" s="325"/>
      <c r="AT4" s="325"/>
    </row>
    <row r="5" s="285" customFormat="1" customHeight="1" spans="1:19">
      <c r="A5" s="307" t="s">
        <v>52</v>
      </c>
      <c r="B5" s="305">
        <v>858002</v>
      </c>
      <c r="C5" s="305">
        <f>C9+C31+C36</f>
        <v>837023</v>
      </c>
      <c r="D5" s="305">
        <v>880700</v>
      </c>
      <c r="E5" s="305">
        <f t="shared" ref="E5:E19" si="0">D5-C5</f>
        <v>43677</v>
      </c>
      <c r="F5" s="305">
        <f>E5/C5*100</f>
        <v>5</v>
      </c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</row>
    <row r="6" s="285" customFormat="1" customHeight="1" spans="1:15">
      <c r="A6" s="309" t="s">
        <v>53</v>
      </c>
      <c r="B6" s="305">
        <v>770222</v>
      </c>
      <c r="C6" s="305">
        <f>C10+C31+C36</f>
        <v>735988</v>
      </c>
      <c r="D6" s="305">
        <v>774647</v>
      </c>
      <c r="E6" s="305">
        <f t="shared" si="0"/>
        <v>38659</v>
      </c>
      <c r="F6" s="305">
        <f>E6/C6*100</f>
        <v>5</v>
      </c>
      <c r="G6" s="308"/>
      <c r="H6" s="308"/>
      <c r="I6" s="308"/>
      <c r="J6" s="308"/>
      <c r="K6" s="308"/>
      <c r="L6" s="308"/>
      <c r="M6" s="308"/>
      <c r="N6" s="308"/>
      <c r="O6" s="308"/>
    </row>
    <row r="7" s="285" customFormat="1" customHeight="1" spans="1:15">
      <c r="A7" s="309" t="s">
        <v>54</v>
      </c>
      <c r="B7" s="305">
        <v>87780</v>
      </c>
      <c r="C7" s="305">
        <f>C5-C6</f>
        <v>101035</v>
      </c>
      <c r="D7" s="305">
        <f>D5-D6</f>
        <v>106053</v>
      </c>
      <c r="E7" s="305">
        <f t="shared" si="0"/>
        <v>5018</v>
      </c>
      <c r="F7" s="305">
        <f>E7/C7*100</f>
        <v>5</v>
      </c>
      <c r="G7" s="308"/>
      <c r="H7" s="308"/>
      <c r="I7" s="308"/>
      <c r="J7" s="308"/>
      <c r="K7" s="308"/>
      <c r="L7" s="308"/>
      <c r="M7" s="308"/>
      <c r="N7" s="308"/>
      <c r="O7" s="308"/>
    </row>
    <row r="8" s="285" customFormat="1" customHeight="1" spans="1:19">
      <c r="A8" s="309" t="s">
        <v>55</v>
      </c>
      <c r="B8" s="310">
        <v>89.77</v>
      </c>
      <c r="C8" s="310">
        <f>C6/C5*100</f>
        <v>87.93</v>
      </c>
      <c r="D8" s="310">
        <f>D6/D5*100</f>
        <v>87.96</v>
      </c>
      <c r="E8" s="305">
        <f t="shared" si="0"/>
        <v>0</v>
      </c>
      <c r="F8" s="305">
        <f>E8/C8*100</f>
        <v>0</v>
      </c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</row>
    <row r="9" s="285" customFormat="1" customHeight="1" spans="1:19">
      <c r="A9" s="307" t="s">
        <v>56</v>
      </c>
      <c r="B9" s="305">
        <v>506946</v>
      </c>
      <c r="C9" s="305">
        <f>C10+C23</f>
        <v>523072</v>
      </c>
      <c r="D9" s="305">
        <f>D10+D23</f>
        <v>549168</v>
      </c>
      <c r="E9" s="305">
        <f t="shared" si="0"/>
        <v>26096</v>
      </c>
      <c r="F9" s="305">
        <f>E9/C9*100</f>
        <v>5</v>
      </c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</row>
    <row r="10" s="285" customFormat="1" customHeight="1" spans="1:19">
      <c r="A10" s="309" t="s">
        <v>57</v>
      </c>
      <c r="B10" s="305">
        <v>419166</v>
      </c>
      <c r="C10" s="305">
        <v>422037</v>
      </c>
      <c r="D10" s="305">
        <v>443115</v>
      </c>
      <c r="E10" s="305">
        <f t="shared" si="0"/>
        <v>21078</v>
      </c>
      <c r="F10" s="305">
        <f t="shared" ref="F10:F25" si="1">E10/C10*100</f>
        <v>5</v>
      </c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</row>
    <row r="11" s="285" customFormat="1" customHeight="1" spans="1:19">
      <c r="A11" s="309" t="s">
        <v>58</v>
      </c>
      <c r="B11" s="311">
        <v>127949</v>
      </c>
      <c r="C11" s="305">
        <v>109229</v>
      </c>
      <c r="D11" s="312">
        <v>115346</v>
      </c>
      <c r="E11" s="305">
        <f t="shared" si="0"/>
        <v>6117</v>
      </c>
      <c r="F11" s="305">
        <f t="shared" si="1"/>
        <v>6</v>
      </c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</row>
    <row r="12" s="285" customFormat="1" customHeight="1" spans="1:19">
      <c r="A12" s="313" t="s">
        <v>59</v>
      </c>
      <c r="B12" s="305">
        <v>33328</v>
      </c>
      <c r="C12" s="305">
        <v>34165</v>
      </c>
      <c r="D12" s="314">
        <v>36078</v>
      </c>
      <c r="E12" s="305">
        <f t="shared" si="0"/>
        <v>1913</v>
      </c>
      <c r="F12" s="305">
        <f t="shared" si="1"/>
        <v>6</v>
      </c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</row>
    <row r="13" s="285" customFormat="1" customHeight="1" spans="1:19">
      <c r="A13" s="313" t="s">
        <v>60</v>
      </c>
      <c r="B13" s="305">
        <v>15446</v>
      </c>
      <c r="C13" s="305">
        <v>12446</v>
      </c>
      <c r="D13" s="312">
        <v>13143</v>
      </c>
      <c r="E13" s="305">
        <f t="shared" si="0"/>
        <v>697</v>
      </c>
      <c r="F13" s="305">
        <f t="shared" si="1"/>
        <v>6</v>
      </c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</row>
    <row r="14" s="285" customFormat="1" customHeight="1" spans="1:19">
      <c r="A14" s="313" t="s">
        <v>61</v>
      </c>
      <c r="B14" s="305">
        <v>47</v>
      </c>
      <c r="C14" s="305">
        <v>38</v>
      </c>
      <c r="D14" s="314">
        <v>40</v>
      </c>
      <c r="E14" s="305">
        <f t="shared" si="0"/>
        <v>2</v>
      </c>
      <c r="F14" s="305">
        <f t="shared" si="1"/>
        <v>5</v>
      </c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</row>
    <row r="15" s="285" customFormat="1" customHeight="1" spans="1:19">
      <c r="A15" s="313" t="s">
        <v>62</v>
      </c>
      <c r="B15" s="305">
        <v>25019</v>
      </c>
      <c r="C15" s="305">
        <v>20798</v>
      </c>
      <c r="D15" s="314">
        <v>21963</v>
      </c>
      <c r="E15" s="305">
        <f t="shared" si="0"/>
        <v>1165</v>
      </c>
      <c r="F15" s="305">
        <f t="shared" si="1"/>
        <v>6</v>
      </c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</row>
    <row r="16" s="285" customFormat="1" customHeight="1" spans="1:19">
      <c r="A16" s="313" t="s">
        <v>63</v>
      </c>
      <c r="B16" s="305">
        <v>14042</v>
      </c>
      <c r="C16" s="305">
        <v>15908</v>
      </c>
      <c r="D16" s="314">
        <v>16799</v>
      </c>
      <c r="E16" s="305">
        <f t="shared" si="0"/>
        <v>891</v>
      </c>
      <c r="F16" s="305">
        <f t="shared" si="1"/>
        <v>6</v>
      </c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</row>
    <row r="17" s="285" customFormat="1" customHeight="1" spans="1:19">
      <c r="A17" s="313" t="s">
        <v>64</v>
      </c>
      <c r="B17" s="305">
        <v>8647</v>
      </c>
      <c r="C17" s="305">
        <v>8640</v>
      </c>
      <c r="D17" s="314">
        <v>9124</v>
      </c>
      <c r="E17" s="305">
        <f t="shared" si="0"/>
        <v>484</v>
      </c>
      <c r="F17" s="305">
        <f t="shared" si="1"/>
        <v>6</v>
      </c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</row>
    <row r="18" s="285" customFormat="1" customHeight="1" spans="1:19">
      <c r="A18" s="313" t="s">
        <v>65</v>
      </c>
      <c r="B18" s="305">
        <v>11602</v>
      </c>
      <c r="C18" s="305">
        <v>10803</v>
      </c>
      <c r="D18" s="314">
        <v>11408</v>
      </c>
      <c r="E18" s="305">
        <f t="shared" si="0"/>
        <v>605</v>
      </c>
      <c r="F18" s="305">
        <f t="shared" si="1"/>
        <v>6</v>
      </c>
      <c r="G18" s="308"/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</row>
    <row r="19" s="285" customFormat="1" customHeight="1" spans="1:19">
      <c r="A19" s="313" t="s">
        <v>66</v>
      </c>
      <c r="B19" s="305">
        <v>47671</v>
      </c>
      <c r="C19" s="305">
        <v>49681</v>
      </c>
      <c r="D19" s="314">
        <v>52463</v>
      </c>
      <c r="E19" s="305">
        <f t="shared" si="0"/>
        <v>2782</v>
      </c>
      <c r="F19" s="305">
        <f t="shared" si="1"/>
        <v>6</v>
      </c>
      <c r="G19" s="308"/>
      <c r="H19" s="308"/>
      <c r="I19" s="308" t="s">
        <v>67</v>
      </c>
      <c r="J19" s="308"/>
      <c r="K19" s="308"/>
      <c r="L19" s="308"/>
      <c r="M19" s="308"/>
      <c r="N19" s="308"/>
      <c r="O19" s="308"/>
      <c r="P19" s="308"/>
      <c r="Q19" s="308"/>
      <c r="R19" s="308"/>
      <c r="S19" s="308"/>
    </row>
    <row r="20" s="285" customFormat="1" customHeight="1" spans="1:19">
      <c r="A20" s="315" t="s">
        <v>68</v>
      </c>
      <c r="B20" s="305">
        <v>13287</v>
      </c>
      <c r="C20" s="305">
        <v>17176</v>
      </c>
      <c r="D20" s="314">
        <v>17578</v>
      </c>
      <c r="E20" s="305">
        <f t="shared" ref="E20:E44" si="2">D20-C20</f>
        <v>402</v>
      </c>
      <c r="F20" s="305">
        <f t="shared" si="1"/>
        <v>2</v>
      </c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</row>
    <row r="21" s="285" customFormat="1" customHeight="1" spans="1:19">
      <c r="A21" s="315" t="s">
        <v>69</v>
      </c>
      <c r="B21" s="305">
        <v>122061</v>
      </c>
      <c r="C21" s="305">
        <v>143079</v>
      </c>
      <c r="D21" s="314">
        <v>149095</v>
      </c>
      <c r="E21" s="305">
        <f t="shared" si="2"/>
        <v>6016</v>
      </c>
      <c r="F21" s="305">
        <f t="shared" si="1"/>
        <v>4</v>
      </c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</row>
    <row r="22" s="285" customFormat="1" customHeight="1" spans="1:19">
      <c r="A22" s="315" t="s">
        <v>70</v>
      </c>
      <c r="B22" s="305">
        <v>67</v>
      </c>
      <c r="C22" s="305">
        <v>74</v>
      </c>
      <c r="D22" s="314">
        <v>78</v>
      </c>
      <c r="E22" s="305">
        <f t="shared" si="2"/>
        <v>4</v>
      </c>
      <c r="F22" s="305">
        <f t="shared" si="1"/>
        <v>5</v>
      </c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</row>
    <row r="23" s="285" customFormat="1" customHeight="1" spans="1:19">
      <c r="A23" s="309" t="s">
        <v>71</v>
      </c>
      <c r="B23" s="305">
        <v>87780</v>
      </c>
      <c r="C23" s="305">
        <v>101035</v>
      </c>
      <c r="D23" s="314">
        <v>106053</v>
      </c>
      <c r="E23" s="305">
        <f t="shared" si="2"/>
        <v>5018</v>
      </c>
      <c r="F23" s="305">
        <f t="shared" si="1"/>
        <v>5</v>
      </c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</row>
    <row r="24" s="285" customFormat="1" customHeight="1" spans="1:19">
      <c r="A24" s="309" t="s">
        <v>72</v>
      </c>
      <c r="B24" s="305">
        <v>17416</v>
      </c>
      <c r="C24" s="305">
        <v>15967</v>
      </c>
      <c r="D24" s="314">
        <v>16239</v>
      </c>
      <c r="E24" s="305">
        <f t="shared" si="2"/>
        <v>272</v>
      </c>
      <c r="F24" s="305">
        <f t="shared" si="1"/>
        <v>2</v>
      </c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</row>
    <row r="25" s="285" customFormat="1" customHeight="1" spans="1:19">
      <c r="A25" s="309" t="s">
        <v>73</v>
      </c>
      <c r="B25" s="305">
        <v>17000</v>
      </c>
      <c r="C25" s="305">
        <v>14687</v>
      </c>
      <c r="D25" s="312">
        <v>15421</v>
      </c>
      <c r="E25" s="305">
        <f t="shared" si="2"/>
        <v>734</v>
      </c>
      <c r="F25" s="305">
        <f t="shared" si="1"/>
        <v>5</v>
      </c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</row>
    <row r="26" s="285" customFormat="1" customHeight="1" spans="1:19">
      <c r="A26" s="309" t="s">
        <v>74</v>
      </c>
      <c r="B26" s="305">
        <v>1084</v>
      </c>
      <c r="C26" s="305">
        <v>2227</v>
      </c>
      <c r="D26" s="314">
        <v>1366</v>
      </c>
      <c r="E26" s="305">
        <f t="shared" si="2"/>
        <v>-861</v>
      </c>
      <c r="F26" s="305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</row>
    <row r="27" s="285" customFormat="1" customHeight="1" spans="1:19">
      <c r="A27" s="309" t="s">
        <v>75</v>
      </c>
      <c r="B27" s="305">
        <v>80</v>
      </c>
      <c r="C27" s="305">
        <v>1526</v>
      </c>
      <c r="D27" s="314">
        <v>248</v>
      </c>
      <c r="E27" s="305">
        <f t="shared" si="2"/>
        <v>-1278</v>
      </c>
      <c r="F27" s="305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</row>
    <row r="28" s="285" customFormat="1" customHeight="1" spans="1:19">
      <c r="A28" s="309" t="s">
        <v>76</v>
      </c>
      <c r="B28" s="305"/>
      <c r="C28" s="305"/>
      <c r="D28" s="314"/>
      <c r="E28" s="305">
        <f t="shared" si="2"/>
        <v>0</v>
      </c>
      <c r="F28" s="305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</row>
    <row r="29" s="285" customFormat="1" customHeight="1" spans="1:19">
      <c r="A29" s="309" t="s">
        <v>77</v>
      </c>
      <c r="B29" s="305">
        <v>69200</v>
      </c>
      <c r="C29" s="305">
        <v>80434</v>
      </c>
      <c r="D29" s="314">
        <v>88200</v>
      </c>
      <c r="E29" s="305">
        <f t="shared" si="2"/>
        <v>7766</v>
      </c>
      <c r="F29" s="305">
        <f>E29/C29*100</f>
        <v>10</v>
      </c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8"/>
      <c r="R29" s="308"/>
      <c r="S29" s="308"/>
    </row>
    <row r="30" s="285" customFormat="1" customHeight="1" spans="1:19">
      <c r="A30" s="309" t="s">
        <v>78</v>
      </c>
      <c r="B30" s="305"/>
      <c r="C30" s="305">
        <v>881</v>
      </c>
      <c r="D30" s="314"/>
      <c r="E30" s="305">
        <f t="shared" si="2"/>
        <v>-881</v>
      </c>
      <c r="F30" s="305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</row>
    <row r="31" s="285" customFormat="1" customHeight="1" spans="1:19">
      <c r="A31" s="307" t="s">
        <v>79</v>
      </c>
      <c r="B31" s="305">
        <v>282487</v>
      </c>
      <c r="C31" s="305">
        <f>SUM(C32:C35)</f>
        <v>252890</v>
      </c>
      <c r="D31" s="314">
        <f>SUM(D32:D35)</f>
        <v>267053</v>
      </c>
      <c r="E31" s="305">
        <f t="shared" si="2"/>
        <v>14163</v>
      </c>
      <c r="F31" s="305">
        <f>E31/C31*100</f>
        <v>6</v>
      </c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</row>
    <row r="32" s="285" customFormat="1" customHeight="1" spans="1:19">
      <c r="A32" s="316" t="s">
        <v>80</v>
      </c>
      <c r="B32" s="305">
        <v>170598</v>
      </c>
      <c r="C32" s="305">
        <v>145639</v>
      </c>
      <c r="D32" s="314">
        <v>153795</v>
      </c>
      <c r="E32" s="305">
        <f t="shared" si="2"/>
        <v>8156</v>
      </c>
      <c r="F32" s="305">
        <f t="shared" ref="F32:F41" si="3">E32/C32*100</f>
        <v>6</v>
      </c>
      <c r="G32" s="308"/>
      <c r="H32" s="308"/>
      <c r="I32" s="308"/>
      <c r="J32" s="308"/>
      <c r="K32" s="308"/>
      <c r="L32" s="308"/>
      <c r="M32" s="308"/>
      <c r="N32" s="308"/>
      <c r="O32" s="308"/>
      <c r="P32" s="308"/>
      <c r="Q32" s="308"/>
      <c r="R32" s="308"/>
      <c r="S32" s="308"/>
    </row>
    <row r="33" s="285" customFormat="1" customHeight="1" spans="1:19">
      <c r="A33" s="317" t="s">
        <v>81</v>
      </c>
      <c r="B33" s="305">
        <v>7375</v>
      </c>
      <c r="C33" s="305">
        <v>7370</v>
      </c>
      <c r="D33" s="314">
        <v>7783</v>
      </c>
      <c r="E33" s="305">
        <f t="shared" si="2"/>
        <v>413</v>
      </c>
      <c r="F33" s="305">
        <f t="shared" si="3"/>
        <v>6</v>
      </c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</row>
    <row r="34" s="285" customFormat="1" customHeight="1" spans="1:19">
      <c r="A34" s="316" t="s">
        <v>82</v>
      </c>
      <c r="B34" s="305">
        <v>71416</v>
      </c>
      <c r="C34" s="305">
        <v>73211</v>
      </c>
      <c r="D34" s="314">
        <v>77311</v>
      </c>
      <c r="E34" s="305">
        <f t="shared" si="2"/>
        <v>4100</v>
      </c>
      <c r="F34" s="305">
        <f t="shared" si="3"/>
        <v>6</v>
      </c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</row>
    <row r="35" s="285" customFormat="1" customHeight="1" spans="1:19">
      <c r="A35" s="316" t="s">
        <v>83</v>
      </c>
      <c r="B35" s="305">
        <v>33098</v>
      </c>
      <c r="C35" s="305">
        <v>26670</v>
      </c>
      <c r="D35" s="314">
        <v>28164</v>
      </c>
      <c r="E35" s="305">
        <f t="shared" si="2"/>
        <v>1494</v>
      </c>
      <c r="F35" s="305">
        <f t="shared" si="3"/>
        <v>6</v>
      </c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</row>
    <row r="36" s="286" customFormat="1" customHeight="1" spans="1:19">
      <c r="A36" s="307" t="s">
        <v>84</v>
      </c>
      <c r="B36" s="305">
        <v>68569</v>
      </c>
      <c r="C36" s="305">
        <f>SUM(C37:C42)</f>
        <v>61061</v>
      </c>
      <c r="D36" s="305">
        <v>64480</v>
      </c>
      <c r="E36" s="305">
        <f t="shared" si="2"/>
        <v>3419</v>
      </c>
      <c r="F36" s="305">
        <f t="shared" si="3"/>
        <v>6</v>
      </c>
      <c r="G36" s="318"/>
      <c r="H36" s="318"/>
      <c r="I36" s="318"/>
      <c r="J36" s="318"/>
      <c r="K36" s="318"/>
      <c r="L36" s="318"/>
      <c r="M36" s="318"/>
      <c r="N36" s="318"/>
      <c r="O36" s="318"/>
      <c r="P36" s="318"/>
      <c r="Q36" s="318"/>
      <c r="R36" s="318"/>
      <c r="S36" s="318"/>
    </row>
    <row r="37" s="286" customFormat="1" customHeight="1" spans="1:19">
      <c r="A37" s="316" t="s">
        <v>85</v>
      </c>
      <c r="B37" s="305">
        <v>42650</v>
      </c>
      <c r="C37" s="305">
        <v>36410</v>
      </c>
      <c r="D37" s="312">
        <v>38449</v>
      </c>
      <c r="E37" s="305">
        <f t="shared" si="2"/>
        <v>2039</v>
      </c>
      <c r="F37" s="305">
        <f t="shared" si="3"/>
        <v>6</v>
      </c>
      <c r="G37" s="318"/>
      <c r="H37" s="318"/>
      <c r="I37" s="318"/>
      <c r="J37" s="318"/>
      <c r="K37" s="318"/>
      <c r="L37" s="318"/>
      <c r="M37" s="318"/>
      <c r="N37" s="318"/>
      <c r="O37" s="318"/>
      <c r="P37" s="318"/>
      <c r="Q37" s="318"/>
      <c r="R37" s="318"/>
      <c r="S37" s="318"/>
    </row>
    <row r="38" s="286" customFormat="1" customHeight="1" spans="1:19">
      <c r="A38" s="319" t="s">
        <v>86</v>
      </c>
      <c r="B38" s="305">
        <v>14283</v>
      </c>
      <c r="C38" s="305">
        <v>14642</v>
      </c>
      <c r="D38" s="314">
        <v>15462</v>
      </c>
      <c r="E38" s="305">
        <f t="shared" si="2"/>
        <v>820</v>
      </c>
      <c r="F38" s="305">
        <f t="shared" si="3"/>
        <v>6</v>
      </c>
      <c r="G38" s="318"/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</row>
    <row r="39" s="286" customFormat="1" customHeight="1" spans="1:19">
      <c r="A39" s="319" t="s">
        <v>87</v>
      </c>
      <c r="B39" s="305">
        <v>6620</v>
      </c>
      <c r="C39" s="305">
        <v>5334</v>
      </c>
      <c r="D39" s="314">
        <v>5633</v>
      </c>
      <c r="E39" s="305">
        <f t="shared" si="2"/>
        <v>299</v>
      </c>
      <c r="F39" s="305">
        <f t="shared" si="3"/>
        <v>6</v>
      </c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</row>
    <row r="40" s="286" customFormat="1" customHeight="1" spans="1:19">
      <c r="A40" s="319" t="s">
        <v>88</v>
      </c>
      <c r="B40" s="305">
        <v>15</v>
      </c>
      <c r="C40" s="305">
        <v>13</v>
      </c>
      <c r="D40" s="314">
        <v>14</v>
      </c>
      <c r="E40" s="305">
        <f t="shared" si="2"/>
        <v>1</v>
      </c>
      <c r="F40" s="305">
        <f t="shared" si="3"/>
        <v>8</v>
      </c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</row>
    <row r="41" s="286" customFormat="1" customHeight="1" spans="1:19">
      <c r="A41" s="319" t="s">
        <v>89</v>
      </c>
      <c r="B41" s="305">
        <v>4972</v>
      </c>
      <c r="C41" s="305">
        <v>4630</v>
      </c>
      <c r="D41" s="314">
        <v>4889</v>
      </c>
      <c r="E41" s="305">
        <f t="shared" si="2"/>
        <v>259</v>
      </c>
      <c r="F41" s="305">
        <f t="shared" si="3"/>
        <v>6</v>
      </c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</row>
    <row r="42" s="286" customFormat="1" customHeight="1" spans="1:19">
      <c r="A42" s="319" t="s">
        <v>90</v>
      </c>
      <c r="B42" s="305">
        <v>29</v>
      </c>
      <c r="C42" s="305">
        <v>32</v>
      </c>
      <c r="D42" s="314">
        <v>34</v>
      </c>
      <c r="E42" s="305">
        <f t="shared" si="2"/>
        <v>2</v>
      </c>
      <c r="F42" s="305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</row>
    <row r="43" customHeight="1" spans="1:55">
      <c r="A43" s="320"/>
      <c r="C43" s="298"/>
      <c r="D43" s="290"/>
      <c r="E43" s="290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1"/>
      <c r="AL43" s="321"/>
      <c r="AM43" s="321"/>
      <c r="AN43" s="321"/>
      <c r="AO43" s="321"/>
      <c r="AP43" s="321"/>
      <c r="AQ43" s="321"/>
      <c r="AR43" s="321"/>
      <c r="AS43" s="321"/>
      <c r="AT43" s="321"/>
      <c r="AU43" s="321"/>
      <c r="AV43" s="321"/>
      <c r="AW43" s="321"/>
      <c r="AX43" s="321"/>
      <c r="AY43" s="321"/>
      <c r="AZ43" s="321"/>
      <c r="BA43" s="321"/>
      <c r="BB43" s="321"/>
      <c r="BC43" s="321"/>
    </row>
    <row r="44" customHeight="1" spans="1:55">
      <c r="A44" s="322"/>
      <c r="B44" s="323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1"/>
      <c r="AT44" s="321"/>
      <c r="AU44" s="321"/>
      <c r="AV44" s="321"/>
      <c r="AW44" s="321"/>
      <c r="AX44" s="321"/>
      <c r="AY44" s="321"/>
      <c r="AZ44" s="321"/>
      <c r="BA44" s="321"/>
      <c r="BB44" s="321"/>
      <c r="BC44" s="321"/>
    </row>
    <row r="45" customHeight="1" spans="1:55">
      <c r="A45" s="322"/>
      <c r="B45" s="323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21"/>
      <c r="AL45" s="321"/>
      <c r="AM45" s="321"/>
      <c r="AN45" s="321"/>
      <c r="AO45" s="321"/>
      <c r="AP45" s="321"/>
      <c r="AQ45" s="321"/>
      <c r="AR45" s="321"/>
      <c r="AS45" s="321"/>
      <c r="AT45" s="321"/>
      <c r="AU45" s="321"/>
      <c r="AV45" s="321"/>
      <c r="AW45" s="321"/>
      <c r="AX45" s="321"/>
      <c r="AY45" s="321"/>
      <c r="AZ45" s="321"/>
      <c r="BA45" s="321"/>
      <c r="BB45" s="321"/>
      <c r="BC45" s="321"/>
    </row>
    <row r="46" customHeight="1" spans="1:55">
      <c r="A46" s="322"/>
      <c r="B46" s="323"/>
      <c r="G46" s="321"/>
      <c r="H46" s="321"/>
      <c r="I46" s="321"/>
      <c r="J46" s="321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1"/>
      <c r="AO46" s="321"/>
      <c r="AP46" s="321"/>
      <c r="AQ46" s="321"/>
      <c r="AR46" s="321"/>
      <c r="AS46" s="321"/>
      <c r="AT46" s="321"/>
      <c r="AU46" s="321"/>
      <c r="AV46" s="321"/>
      <c r="AW46" s="321"/>
      <c r="AX46" s="321"/>
      <c r="AY46" s="321"/>
      <c r="AZ46" s="321"/>
      <c r="BA46" s="321"/>
      <c r="BB46" s="321"/>
      <c r="BC46" s="321"/>
    </row>
    <row r="47" customHeight="1" spans="1:51">
      <c r="A47" s="322"/>
      <c r="B47" s="323"/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1"/>
      <c r="AT47" s="321"/>
      <c r="AU47" s="321"/>
      <c r="AV47" s="321"/>
      <c r="AW47" s="321"/>
      <c r="AX47" s="321"/>
      <c r="AY47" s="321"/>
    </row>
    <row r="48" customHeight="1" spans="1:51">
      <c r="A48" s="322"/>
      <c r="B48" s="323"/>
      <c r="E48" s="290"/>
      <c r="G48" s="321"/>
      <c r="H48" s="321"/>
      <c r="I48" s="321"/>
      <c r="J48" s="321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  <c r="AM48" s="321"/>
      <c r="AN48" s="321"/>
      <c r="AO48" s="321"/>
      <c r="AP48" s="321"/>
      <c r="AQ48" s="321"/>
      <c r="AR48" s="321"/>
      <c r="AS48" s="321"/>
      <c r="AT48" s="321"/>
      <c r="AU48" s="321"/>
      <c r="AV48" s="321"/>
      <c r="AW48" s="321"/>
      <c r="AX48" s="321"/>
      <c r="AY48" s="321"/>
    </row>
    <row r="49" customHeight="1" spans="1:51">
      <c r="A49" s="322"/>
      <c r="B49" s="323"/>
      <c r="G49" s="321"/>
      <c r="H49" s="321"/>
      <c r="I49" s="321"/>
      <c r="J49" s="321"/>
      <c r="K49" s="321"/>
      <c r="L49" s="321"/>
      <c r="M49" s="321"/>
      <c r="N49" s="321"/>
      <c r="O49" s="321"/>
      <c r="P49" s="321"/>
      <c r="Q49" s="321"/>
      <c r="R49" s="321"/>
      <c r="S49" s="321"/>
      <c r="T49" s="321"/>
      <c r="U49" s="321"/>
      <c r="V49" s="321"/>
      <c r="W49" s="321"/>
      <c r="X49" s="321"/>
      <c r="Y49" s="321"/>
      <c r="Z49" s="321"/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  <c r="AK49" s="321"/>
      <c r="AL49" s="321"/>
      <c r="AM49" s="321"/>
      <c r="AN49" s="321"/>
      <c r="AO49" s="321"/>
      <c r="AP49" s="321"/>
      <c r="AQ49" s="321"/>
      <c r="AR49" s="321"/>
      <c r="AS49" s="321"/>
      <c r="AT49" s="321"/>
      <c r="AU49" s="321"/>
      <c r="AV49" s="321"/>
      <c r="AW49" s="321"/>
      <c r="AX49" s="321"/>
      <c r="AY49" s="321"/>
    </row>
    <row r="50" customHeight="1" spans="1:51">
      <c r="A50" s="322"/>
      <c r="B50" s="323"/>
      <c r="G50" s="321"/>
      <c r="H50" s="321"/>
      <c r="I50" s="321"/>
      <c r="J50" s="321"/>
      <c r="K50" s="321"/>
      <c r="L50" s="321"/>
      <c r="M50" s="321"/>
      <c r="N50" s="321"/>
      <c r="O50" s="321"/>
      <c r="P50" s="321"/>
      <c r="Q50" s="321"/>
      <c r="R50" s="321"/>
      <c r="S50" s="321"/>
      <c r="T50" s="321"/>
      <c r="U50" s="321"/>
      <c r="V50" s="321"/>
      <c r="W50" s="321"/>
      <c r="X50" s="321"/>
      <c r="Y50" s="321"/>
      <c r="Z50" s="321"/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321"/>
      <c r="AL50" s="321"/>
      <c r="AM50" s="321"/>
      <c r="AN50" s="321"/>
      <c r="AO50" s="321"/>
      <c r="AP50" s="321"/>
      <c r="AQ50" s="321"/>
      <c r="AR50" s="321"/>
      <c r="AS50" s="321"/>
      <c r="AT50" s="321"/>
      <c r="AU50" s="321"/>
      <c r="AV50" s="321"/>
      <c r="AW50" s="321"/>
      <c r="AX50" s="321"/>
      <c r="AY50" s="321"/>
    </row>
    <row r="51" customHeight="1" spans="1:51">
      <c r="A51" s="322"/>
      <c r="B51" s="323"/>
      <c r="G51" s="321"/>
      <c r="H51" s="321"/>
      <c r="I51" s="321"/>
      <c r="J51" s="321"/>
      <c r="K51" s="321"/>
      <c r="L51" s="321"/>
      <c r="M51" s="321"/>
      <c r="N51" s="321"/>
      <c r="O51" s="321"/>
      <c r="P51" s="321"/>
      <c r="Q51" s="321"/>
      <c r="R51" s="321"/>
      <c r="S51" s="321"/>
      <c r="T51" s="321"/>
      <c r="U51" s="321"/>
      <c r="V51" s="321"/>
      <c r="W51" s="321"/>
      <c r="X51" s="321"/>
      <c r="Y51" s="321"/>
      <c r="Z51" s="321"/>
      <c r="AA51" s="321"/>
      <c r="AB51" s="321"/>
      <c r="AC51" s="321"/>
      <c r="AD51" s="321"/>
      <c r="AE51" s="321"/>
      <c r="AF51" s="321"/>
      <c r="AG51" s="321"/>
      <c r="AH51" s="321"/>
      <c r="AI51" s="321"/>
      <c r="AJ51" s="321"/>
      <c r="AK51" s="321"/>
      <c r="AL51" s="321"/>
      <c r="AM51" s="321"/>
      <c r="AN51" s="321"/>
      <c r="AO51" s="321"/>
      <c r="AP51" s="321"/>
      <c r="AQ51" s="321"/>
      <c r="AR51" s="321"/>
      <c r="AS51" s="321"/>
      <c r="AT51" s="321"/>
      <c r="AU51" s="321"/>
      <c r="AV51" s="321"/>
      <c r="AW51" s="321"/>
      <c r="AX51" s="321"/>
      <c r="AY51" s="321"/>
    </row>
    <row r="52" customHeight="1" spans="1:51">
      <c r="A52" s="322"/>
      <c r="B52" s="323"/>
      <c r="G52" s="321"/>
      <c r="H52" s="321"/>
      <c r="I52" s="321"/>
      <c r="J52" s="321"/>
      <c r="K52" s="321"/>
      <c r="L52" s="321"/>
      <c r="M52" s="321"/>
      <c r="N52" s="321"/>
      <c r="O52" s="321"/>
      <c r="P52" s="321"/>
      <c r="Q52" s="321"/>
      <c r="R52" s="321"/>
      <c r="S52" s="321"/>
      <c r="T52" s="321"/>
      <c r="U52" s="321"/>
      <c r="V52" s="321"/>
      <c r="W52" s="321"/>
      <c r="X52" s="321"/>
      <c r="Y52" s="321"/>
      <c r="Z52" s="321"/>
      <c r="AA52" s="321"/>
      <c r="AB52" s="321"/>
      <c r="AC52" s="321"/>
      <c r="AD52" s="321"/>
      <c r="AE52" s="321"/>
      <c r="AF52" s="321"/>
      <c r="AG52" s="321"/>
      <c r="AH52" s="321"/>
      <c r="AI52" s="321"/>
      <c r="AJ52" s="321"/>
      <c r="AK52" s="321"/>
      <c r="AL52" s="321"/>
      <c r="AM52" s="321"/>
      <c r="AN52" s="321"/>
      <c r="AO52" s="321"/>
      <c r="AP52" s="321"/>
      <c r="AQ52" s="321"/>
      <c r="AR52" s="321"/>
      <c r="AS52" s="321"/>
      <c r="AT52" s="321"/>
      <c r="AU52" s="321"/>
      <c r="AV52" s="321"/>
      <c r="AW52" s="321"/>
      <c r="AX52" s="321"/>
      <c r="AY52" s="321"/>
    </row>
    <row r="53" customHeight="1" spans="1:51">
      <c r="A53" s="320"/>
      <c r="C53" s="298"/>
      <c r="D53" s="290"/>
      <c r="E53" s="290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  <c r="AR53" s="321"/>
      <c r="AS53" s="321"/>
      <c r="AT53" s="321"/>
      <c r="AU53" s="321"/>
      <c r="AV53" s="321"/>
      <c r="AW53" s="321"/>
      <c r="AX53" s="321"/>
      <c r="AY53" s="321"/>
    </row>
    <row r="54" customHeight="1" spans="1:51">
      <c r="A54" s="324"/>
      <c r="B54" s="298"/>
      <c r="C54" s="298"/>
      <c r="D54" s="290"/>
      <c r="E54" s="290"/>
      <c r="G54" s="321"/>
      <c r="H54" s="321"/>
      <c r="I54" s="321"/>
      <c r="J54" s="321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1"/>
      <c r="AK54" s="321"/>
      <c r="AL54" s="321"/>
      <c r="AM54" s="321"/>
      <c r="AN54" s="321"/>
      <c r="AO54" s="321"/>
      <c r="AP54" s="321"/>
      <c r="AQ54" s="321"/>
      <c r="AR54" s="321"/>
      <c r="AS54" s="321"/>
      <c r="AT54" s="321"/>
      <c r="AU54" s="321"/>
      <c r="AV54" s="321"/>
      <c r="AW54" s="321"/>
      <c r="AX54" s="321"/>
      <c r="AY54" s="321"/>
    </row>
    <row r="55" customHeight="1" spans="1:51">
      <c r="A55" s="320"/>
      <c r="C55" s="298"/>
      <c r="D55" s="290"/>
      <c r="E55" s="290"/>
      <c r="G55" s="321"/>
      <c r="H55" s="321"/>
      <c r="I55" s="321"/>
      <c r="J55" s="321"/>
      <c r="K55" s="321"/>
      <c r="L55" s="321"/>
      <c r="M55" s="321"/>
      <c r="N55" s="321"/>
      <c r="O55" s="321"/>
      <c r="P55" s="321"/>
      <c r="Q55" s="321"/>
      <c r="R55" s="321"/>
      <c r="S55" s="321"/>
      <c r="T55" s="321"/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21"/>
      <c r="AL55" s="321"/>
      <c r="AM55" s="321"/>
      <c r="AN55" s="321"/>
      <c r="AO55" s="321"/>
      <c r="AP55" s="321"/>
      <c r="AQ55" s="321"/>
      <c r="AR55" s="321"/>
      <c r="AS55" s="321"/>
      <c r="AT55" s="321"/>
      <c r="AU55" s="321"/>
      <c r="AV55" s="321"/>
      <c r="AW55" s="321"/>
      <c r="AX55" s="321"/>
      <c r="AY55" s="321"/>
    </row>
    <row r="56" customHeight="1" spans="1:51">
      <c r="A56" s="320"/>
      <c r="C56" s="298"/>
      <c r="D56" s="290"/>
      <c r="E56" s="290"/>
      <c r="G56" s="321"/>
      <c r="H56" s="321"/>
      <c r="I56" s="321"/>
      <c r="J56" s="321"/>
      <c r="K56" s="321"/>
      <c r="L56" s="321"/>
      <c r="M56" s="321"/>
      <c r="N56" s="321"/>
      <c r="O56" s="321"/>
      <c r="P56" s="321"/>
      <c r="Q56" s="321"/>
      <c r="R56" s="321"/>
      <c r="S56" s="321"/>
      <c r="T56" s="321"/>
      <c r="U56" s="321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1"/>
      <c r="AT56" s="321"/>
      <c r="AU56" s="321"/>
      <c r="AV56" s="321"/>
      <c r="AW56" s="321"/>
      <c r="AX56" s="321"/>
      <c r="AY56" s="321"/>
    </row>
    <row r="57" customHeight="1" spans="1:51">
      <c r="A57" s="320"/>
      <c r="C57" s="298"/>
      <c r="D57" s="290"/>
      <c r="E57" s="290"/>
      <c r="G57" s="321"/>
      <c r="H57" s="321"/>
      <c r="I57" s="321"/>
      <c r="J57" s="321"/>
      <c r="K57" s="321"/>
      <c r="L57" s="321"/>
      <c r="M57" s="321"/>
      <c r="N57" s="321"/>
      <c r="O57" s="321"/>
      <c r="P57" s="321"/>
      <c r="Q57" s="321"/>
      <c r="R57" s="321"/>
      <c r="S57" s="321"/>
      <c r="T57" s="321"/>
      <c r="U57" s="321"/>
      <c r="V57" s="321"/>
      <c r="W57" s="321"/>
      <c r="X57" s="321"/>
      <c r="Y57" s="321"/>
      <c r="Z57" s="321"/>
      <c r="AA57" s="321"/>
      <c r="AB57" s="321"/>
      <c r="AC57" s="321"/>
      <c r="AD57" s="321"/>
      <c r="AE57" s="321"/>
      <c r="AF57" s="321"/>
      <c r="AG57" s="321"/>
      <c r="AH57" s="321"/>
      <c r="AI57" s="321"/>
      <c r="AJ57" s="321"/>
      <c r="AK57" s="321"/>
      <c r="AL57" s="321"/>
      <c r="AM57" s="321"/>
      <c r="AN57" s="321"/>
      <c r="AO57" s="321"/>
      <c r="AP57" s="321"/>
      <c r="AQ57" s="321"/>
      <c r="AR57" s="321"/>
      <c r="AS57" s="321"/>
      <c r="AT57" s="321"/>
      <c r="AU57" s="321"/>
      <c r="AV57" s="321"/>
      <c r="AW57" s="321"/>
      <c r="AX57" s="321"/>
      <c r="AY57" s="321"/>
    </row>
    <row r="58" customHeight="1" spans="1:51">
      <c r="A58" s="320"/>
      <c r="C58" s="298"/>
      <c r="D58" s="290"/>
      <c r="E58" s="290"/>
      <c r="G58" s="321"/>
      <c r="H58" s="321"/>
      <c r="I58" s="321"/>
      <c r="J58" s="321"/>
      <c r="K58" s="321"/>
      <c r="L58" s="321"/>
      <c r="M58" s="321"/>
      <c r="N58" s="321"/>
      <c r="O58" s="321"/>
      <c r="P58" s="321"/>
      <c r="Q58" s="321"/>
      <c r="R58" s="321"/>
      <c r="S58" s="321"/>
      <c r="T58" s="321"/>
      <c r="U58" s="321"/>
      <c r="V58" s="321"/>
      <c r="W58" s="321"/>
      <c r="X58" s="321"/>
      <c r="Y58" s="321"/>
      <c r="Z58" s="321"/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321"/>
      <c r="AL58" s="321"/>
      <c r="AM58" s="321"/>
      <c r="AN58" s="321"/>
      <c r="AO58" s="321"/>
      <c r="AP58" s="321"/>
      <c r="AQ58" s="321"/>
      <c r="AR58" s="321"/>
      <c r="AS58" s="321"/>
      <c r="AT58" s="321"/>
      <c r="AU58" s="321"/>
      <c r="AV58" s="321"/>
      <c r="AW58" s="321"/>
      <c r="AX58" s="321"/>
      <c r="AY58" s="321"/>
    </row>
    <row r="59" customHeight="1" spans="1:51">
      <c r="A59" s="320"/>
      <c r="C59" s="298"/>
      <c r="D59" s="290"/>
      <c r="E59" s="290"/>
      <c r="G59" s="321"/>
      <c r="H59" s="321"/>
      <c r="I59" s="321"/>
      <c r="J59" s="321"/>
      <c r="K59" s="321"/>
      <c r="L59" s="321"/>
      <c r="M59" s="321"/>
      <c r="N59" s="321"/>
      <c r="O59" s="321"/>
      <c r="P59" s="321"/>
      <c r="Q59" s="321"/>
      <c r="R59" s="321"/>
      <c r="S59" s="321"/>
      <c r="T59" s="321"/>
      <c r="U59" s="321"/>
      <c r="V59" s="321"/>
      <c r="W59" s="321"/>
      <c r="X59" s="321"/>
      <c r="Y59" s="321"/>
      <c r="Z59" s="321"/>
      <c r="AA59" s="321"/>
      <c r="AB59" s="321"/>
      <c r="AC59" s="321"/>
      <c r="AD59" s="321"/>
      <c r="AE59" s="321"/>
      <c r="AF59" s="321"/>
      <c r="AG59" s="321"/>
      <c r="AH59" s="321"/>
      <c r="AI59" s="321"/>
      <c r="AJ59" s="321"/>
      <c r="AK59" s="321"/>
      <c r="AL59" s="321"/>
      <c r="AM59" s="321"/>
      <c r="AN59" s="321"/>
      <c r="AO59" s="321"/>
      <c r="AP59" s="321"/>
      <c r="AQ59" s="321"/>
      <c r="AR59" s="321"/>
      <c r="AS59" s="321"/>
      <c r="AT59" s="321"/>
      <c r="AU59" s="321"/>
      <c r="AV59" s="321"/>
      <c r="AW59" s="321"/>
      <c r="AX59" s="321"/>
      <c r="AY59" s="321"/>
    </row>
    <row r="60" customHeight="1" spans="1:51">
      <c r="A60" s="320"/>
      <c r="C60" s="298"/>
      <c r="D60" s="290"/>
      <c r="E60" s="290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  <c r="Z60" s="321"/>
      <c r="AA60" s="321"/>
      <c r="AB60" s="321"/>
      <c r="AC60" s="321"/>
      <c r="AD60" s="321"/>
      <c r="AE60" s="321"/>
      <c r="AF60" s="321"/>
      <c r="AG60" s="321"/>
      <c r="AH60" s="321"/>
      <c r="AI60" s="321"/>
      <c r="AJ60" s="321"/>
      <c r="AK60" s="321"/>
      <c r="AL60" s="321"/>
      <c r="AM60" s="321"/>
      <c r="AN60" s="321"/>
      <c r="AO60" s="321"/>
      <c r="AP60" s="321"/>
      <c r="AQ60" s="321"/>
      <c r="AR60" s="321"/>
      <c r="AS60" s="321"/>
      <c r="AT60" s="321"/>
      <c r="AU60" s="321"/>
      <c r="AV60" s="321"/>
      <c r="AW60" s="321"/>
      <c r="AX60" s="321"/>
      <c r="AY60" s="321"/>
    </row>
    <row r="61" customHeight="1" spans="1:51">
      <c r="A61" s="320"/>
      <c r="C61" s="298"/>
      <c r="D61" s="290"/>
      <c r="E61" s="290"/>
      <c r="G61" s="321"/>
      <c r="H61" s="321"/>
      <c r="I61" s="321"/>
      <c r="J61" s="321"/>
      <c r="K61" s="321"/>
      <c r="L61" s="321"/>
      <c r="M61" s="321"/>
      <c r="N61" s="321"/>
      <c r="O61" s="321"/>
      <c r="P61" s="321"/>
      <c r="Q61" s="321"/>
      <c r="R61" s="321"/>
      <c r="S61" s="321"/>
      <c r="T61" s="321"/>
      <c r="U61" s="321"/>
      <c r="V61" s="321"/>
      <c r="W61" s="321"/>
      <c r="X61" s="321"/>
      <c r="Y61" s="321"/>
      <c r="Z61" s="321"/>
      <c r="AA61" s="321"/>
      <c r="AB61" s="321"/>
      <c r="AC61" s="321"/>
      <c r="AD61" s="321"/>
      <c r="AE61" s="321"/>
      <c r="AF61" s="321"/>
      <c r="AG61" s="321"/>
      <c r="AH61" s="321"/>
      <c r="AI61" s="321"/>
      <c r="AJ61" s="321"/>
      <c r="AK61" s="321"/>
      <c r="AL61" s="321"/>
      <c r="AM61" s="321"/>
      <c r="AN61" s="321"/>
      <c r="AO61" s="321"/>
      <c r="AP61" s="321"/>
      <c r="AQ61" s="321"/>
      <c r="AR61" s="321"/>
      <c r="AS61" s="321"/>
      <c r="AT61" s="321"/>
      <c r="AU61" s="321"/>
      <c r="AV61" s="321"/>
      <c r="AW61" s="321"/>
      <c r="AX61" s="321"/>
      <c r="AY61" s="321"/>
    </row>
    <row r="62" customHeight="1" spans="1:51">
      <c r="A62" s="320"/>
      <c r="C62" s="298"/>
      <c r="D62" s="290"/>
      <c r="E62" s="290"/>
      <c r="G62" s="321"/>
      <c r="H62" s="321"/>
      <c r="I62" s="321"/>
      <c r="J62" s="321"/>
      <c r="K62" s="321"/>
      <c r="L62" s="321"/>
      <c r="M62" s="321"/>
      <c r="N62" s="321"/>
      <c r="O62" s="321"/>
      <c r="P62" s="321"/>
      <c r="Q62" s="321"/>
      <c r="R62" s="321"/>
      <c r="S62" s="321"/>
      <c r="T62" s="321"/>
      <c r="U62" s="321"/>
      <c r="V62" s="321"/>
      <c r="W62" s="321"/>
      <c r="X62" s="321"/>
      <c r="Y62" s="321"/>
      <c r="Z62" s="321"/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  <c r="AK62" s="321"/>
      <c r="AL62" s="321"/>
      <c r="AM62" s="321"/>
      <c r="AN62" s="321"/>
      <c r="AO62" s="321"/>
      <c r="AP62" s="321"/>
      <c r="AQ62" s="321"/>
      <c r="AR62" s="321"/>
      <c r="AS62" s="321"/>
      <c r="AT62" s="321"/>
      <c r="AU62" s="321"/>
      <c r="AV62" s="321"/>
      <c r="AW62" s="321"/>
      <c r="AX62" s="321"/>
      <c r="AY62" s="321"/>
    </row>
    <row r="63" customHeight="1" spans="1:51">
      <c r="A63" s="320"/>
      <c r="C63" s="298"/>
      <c r="D63" s="290"/>
      <c r="E63" s="290"/>
      <c r="G63" s="321"/>
      <c r="H63" s="321"/>
      <c r="I63" s="321"/>
      <c r="J63" s="321"/>
      <c r="K63" s="321"/>
      <c r="L63" s="321"/>
      <c r="M63" s="321"/>
      <c r="N63" s="321"/>
      <c r="O63" s="321"/>
      <c r="P63" s="321"/>
      <c r="Q63" s="321"/>
      <c r="R63" s="321"/>
      <c r="S63" s="321"/>
      <c r="T63" s="321"/>
      <c r="U63" s="321"/>
      <c r="V63" s="321"/>
      <c r="W63" s="321"/>
      <c r="X63" s="321"/>
      <c r="Y63" s="321"/>
      <c r="Z63" s="321"/>
      <c r="AA63" s="321"/>
      <c r="AB63" s="321"/>
      <c r="AC63" s="321"/>
      <c r="AD63" s="321"/>
      <c r="AE63" s="321"/>
      <c r="AF63" s="321"/>
      <c r="AG63" s="321"/>
      <c r="AH63" s="321"/>
      <c r="AI63" s="321"/>
      <c r="AJ63" s="321"/>
      <c r="AK63" s="321"/>
      <c r="AL63" s="321"/>
      <c r="AM63" s="321"/>
      <c r="AN63" s="321"/>
      <c r="AO63" s="321"/>
      <c r="AP63" s="321"/>
      <c r="AQ63" s="321"/>
      <c r="AR63" s="321"/>
      <c r="AS63" s="321"/>
      <c r="AT63" s="321"/>
      <c r="AU63" s="321"/>
      <c r="AV63" s="321"/>
      <c r="AW63" s="321"/>
      <c r="AX63" s="321"/>
      <c r="AY63" s="321"/>
    </row>
    <row r="64" customHeight="1" spans="1:51">
      <c r="A64" s="320"/>
      <c r="C64" s="298"/>
      <c r="D64" s="290"/>
      <c r="E64" s="290"/>
      <c r="G64" s="321"/>
      <c r="H64" s="321"/>
      <c r="I64" s="321"/>
      <c r="J64" s="321"/>
      <c r="K64" s="321"/>
      <c r="L64" s="321"/>
      <c r="M64" s="321"/>
      <c r="N64" s="321"/>
      <c r="O64" s="321"/>
      <c r="P64" s="321"/>
      <c r="Q64" s="321"/>
      <c r="R64" s="321"/>
      <c r="S64" s="321"/>
      <c r="T64" s="321"/>
      <c r="U64" s="321"/>
      <c r="V64" s="321"/>
      <c r="W64" s="321"/>
      <c r="X64" s="321"/>
      <c r="Y64" s="321"/>
      <c r="Z64" s="321"/>
      <c r="AA64" s="321"/>
      <c r="AB64" s="321"/>
      <c r="AC64" s="321"/>
      <c r="AD64" s="321"/>
      <c r="AE64" s="321"/>
      <c r="AF64" s="321"/>
      <c r="AG64" s="321"/>
      <c r="AH64" s="321"/>
      <c r="AI64" s="321"/>
      <c r="AJ64" s="321"/>
      <c r="AK64" s="321"/>
      <c r="AL64" s="321"/>
      <c r="AM64" s="321"/>
      <c r="AN64" s="321"/>
      <c r="AO64" s="321"/>
      <c r="AP64" s="321"/>
      <c r="AQ64" s="321"/>
      <c r="AR64" s="321"/>
      <c r="AS64" s="321"/>
      <c r="AT64" s="321"/>
      <c r="AU64" s="321"/>
      <c r="AV64" s="321"/>
      <c r="AW64" s="321"/>
      <c r="AX64" s="321"/>
      <c r="AY64" s="321"/>
    </row>
    <row r="65" customHeight="1" spans="1:51">
      <c r="A65" s="320"/>
      <c r="C65" s="298"/>
      <c r="D65" s="290"/>
      <c r="E65" s="290"/>
      <c r="G65" s="321"/>
      <c r="H65" s="321"/>
      <c r="I65" s="321"/>
      <c r="J65" s="321"/>
      <c r="K65" s="321"/>
      <c r="L65" s="321"/>
      <c r="M65" s="321"/>
      <c r="N65" s="321"/>
      <c r="O65" s="321"/>
      <c r="P65" s="321"/>
      <c r="Q65" s="321"/>
      <c r="R65" s="321"/>
      <c r="S65" s="321"/>
      <c r="T65" s="321"/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321"/>
      <c r="AL65" s="321"/>
      <c r="AM65" s="321"/>
      <c r="AN65" s="321"/>
      <c r="AO65" s="321"/>
      <c r="AP65" s="321"/>
      <c r="AQ65" s="321"/>
      <c r="AR65" s="321"/>
      <c r="AS65" s="321"/>
      <c r="AT65" s="321"/>
      <c r="AU65" s="321"/>
      <c r="AV65" s="321"/>
      <c r="AW65" s="321"/>
      <c r="AX65" s="321"/>
      <c r="AY65" s="321"/>
    </row>
    <row r="66" customHeight="1" spans="1:51">
      <c r="A66" s="320"/>
      <c r="C66" s="298"/>
      <c r="D66" s="290"/>
      <c r="E66" s="290"/>
      <c r="G66" s="321"/>
      <c r="H66" s="321"/>
      <c r="I66" s="321"/>
      <c r="J66" s="321"/>
      <c r="K66" s="321"/>
      <c r="L66" s="321"/>
      <c r="M66" s="321"/>
      <c r="N66" s="321"/>
      <c r="O66" s="321"/>
      <c r="P66" s="321"/>
      <c r="Q66" s="321"/>
      <c r="R66" s="321"/>
      <c r="S66" s="321"/>
      <c r="T66" s="321"/>
      <c r="U66" s="321"/>
      <c r="V66" s="321"/>
      <c r="W66" s="321"/>
      <c r="X66" s="321"/>
      <c r="Y66" s="321"/>
      <c r="Z66" s="321"/>
      <c r="AA66" s="321"/>
      <c r="AB66" s="321"/>
      <c r="AC66" s="321"/>
      <c r="AD66" s="321"/>
      <c r="AE66" s="321"/>
      <c r="AF66" s="321"/>
      <c r="AG66" s="321"/>
      <c r="AH66" s="321"/>
      <c r="AI66" s="321"/>
      <c r="AJ66" s="321"/>
      <c r="AK66" s="321"/>
      <c r="AL66" s="321"/>
      <c r="AM66" s="321"/>
      <c r="AN66" s="321"/>
      <c r="AO66" s="321"/>
      <c r="AP66" s="321"/>
      <c r="AQ66" s="321"/>
      <c r="AR66" s="321"/>
      <c r="AS66" s="321"/>
      <c r="AT66" s="321"/>
      <c r="AU66" s="321"/>
      <c r="AV66" s="321"/>
      <c r="AW66" s="321"/>
      <c r="AX66" s="321"/>
      <c r="AY66" s="321"/>
    </row>
    <row r="67" customHeight="1" spans="1:51">
      <c r="A67" s="320"/>
      <c r="C67" s="298"/>
      <c r="D67" s="290"/>
      <c r="E67" s="290"/>
      <c r="G67" s="321"/>
      <c r="H67" s="321"/>
      <c r="I67" s="321"/>
      <c r="J67" s="321"/>
      <c r="K67" s="321"/>
      <c r="L67" s="321"/>
      <c r="M67" s="321"/>
      <c r="N67" s="321"/>
      <c r="O67" s="321"/>
      <c r="P67" s="321"/>
      <c r="Q67" s="321"/>
      <c r="R67" s="321"/>
      <c r="S67" s="321"/>
      <c r="T67" s="321"/>
      <c r="U67" s="321"/>
      <c r="V67" s="321"/>
      <c r="W67" s="321"/>
      <c r="X67" s="321"/>
      <c r="Y67" s="321"/>
      <c r="Z67" s="321"/>
      <c r="AA67" s="321"/>
      <c r="AB67" s="321"/>
      <c r="AC67" s="321"/>
      <c r="AD67" s="321"/>
      <c r="AE67" s="321"/>
      <c r="AF67" s="321"/>
      <c r="AG67" s="321"/>
      <c r="AH67" s="321"/>
      <c r="AI67" s="321"/>
      <c r="AJ67" s="321"/>
      <c r="AK67" s="321"/>
      <c r="AL67" s="321"/>
      <c r="AM67" s="321"/>
      <c r="AN67" s="321"/>
      <c r="AO67" s="321"/>
      <c r="AP67" s="321"/>
      <c r="AQ67" s="321"/>
      <c r="AR67" s="321"/>
      <c r="AS67" s="321"/>
      <c r="AT67" s="321"/>
      <c r="AU67" s="321"/>
      <c r="AV67" s="321"/>
      <c r="AW67" s="321"/>
      <c r="AX67" s="321"/>
      <c r="AY67" s="321"/>
    </row>
    <row r="68" customHeight="1" spans="1:51">
      <c r="A68" s="320"/>
      <c r="E68" s="290"/>
      <c r="G68" s="321"/>
      <c r="H68" s="321"/>
      <c r="I68" s="321"/>
      <c r="J68" s="321"/>
      <c r="K68" s="321"/>
      <c r="L68" s="321"/>
      <c r="M68" s="321"/>
      <c r="N68" s="321"/>
      <c r="O68" s="321"/>
      <c r="P68" s="321"/>
      <c r="Q68" s="321"/>
      <c r="R68" s="321"/>
      <c r="S68" s="321"/>
      <c r="T68" s="321"/>
      <c r="U68" s="321"/>
      <c r="V68" s="321"/>
      <c r="W68" s="321"/>
      <c r="X68" s="321"/>
      <c r="Y68" s="321"/>
      <c r="Z68" s="321"/>
      <c r="AA68" s="321"/>
      <c r="AB68" s="321"/>
      <c r="AC68" s="321"/>
      <c r="AD68" s="321"/>
      <c r="AE68" s="321"/>
      <c r="AF68" s="321"/>
      <c r="AG68" s="321"/>
      <c r="AH68" s="321"/>
      <c r="AI68" s="321"/>
      <c r="AJ68" s="321"/>
      <c r="AK68" s="321"/>
      <c r="AL68" s="321"/>
      <c r="AM68" s="321"/>
      <c r="AN68" s="321"/>
      <c r="AO68" s="321"/>
      <c r="AP68" s="321"/>
      <c r="AQ68" s="321"/>
      <c r="AR68" s="321"/>
      <c r="AS68" s="321"/>
      <c r="AT68" s="321"/>
      <c r="AU68" s="321"/>
      <c r="AV68" s="321"/>
      <c r="AW68" s="321"/>
      <c r="AX68" s="321"/>
      <c r="AY68" s="321"/>
    </row>
    <row r="69" customHeight="1" spans="1:51">
      <c r="A69" s="320"/>
      <c r="C69" s="298"/>
      <c r="D69" s="290"/>
      <c r="E69" s="290"/>
      <c r="G69" s="321"/>
      <c r="H69" s="321"/>
      <c r="I69" s="321"/>
      <c r="J69" s="321"/>
      <c r="K69" s="321"/>
      <c r="L69" s="321"/>
      <c r="M69" s="321"/>
      <c r="N69" s="321"/>
      <c r="O69" s="321"/>
      <c r="P69" s="321"/>
      <c r="Q69" s="321"/>
      <c r="R69" s="321"/>
      <c r="S69" s="321"/>
      <c r="T69" s="321"/>
      <c r="U69" s="321"/>
      <c r="V69" s="321"/>
      <c r="W69" s="321"/>
      <c r="X69" s="321"/>
      <c r="Y69" s="321"/>
      <c r="Z69" s="321"/>
      <c r="AA69" s="321"/>
      <c r="AB69" s="321"/>
      <c r="AC69" s="321"/>
      <c r="AD69" s="321"/>
      <c r="AE69" s="321"/>
      <c r="AF69" s="321"/>
      <c r="AG69" s="321"/>
      <c r="AH69" s="321"/>
      <c r="AI69" s="321"/>
      <c r="AJ69" s="321"/>
      <c r="AK69" s="321"/>
      <c r="AL69" s="321"/>
      <c r="AM69" s="321"/>
      <c r="AN69" s="321"/>
      <c r="AO69" s="321"/>
      <c r="AP69" s="321"/>
      <c r="AQ69" s="321"/>
      <c r="AR69" s="321"/>
      <c r="AS69" s="321"/>
      <c r="AT69" s="321"/>
      <c r="AU69" s="321"/>
      <c r="AV69" s="321"/>
      <c r="AW69" s="321"/>
      <c r="AX69" s="321"/>
      <c r="AY69" s="321"/>
    </row>
    <row r="70" customHeight="1" spans="1:51">
      <c r="A70" s="320"/>
      <c r="C70" s="298"/>
      <c r="D70" s="290"/>
      <c r="E70" s="290"/>
      <c r="G70" s="321"/>
      <c r="H70" s="321"/>
      <c r="I70" s="321"/>
      <c r="J70" s="321"/>
      <c r="K70" s="321"/>
      <c r="L70" s="321"/>
      <c r="M70" s="321"/>
      <c r="N70" s="321"/>
      <c r="O70" s="321"/>
      <c r="P70" s="321"/>
      <c r="Q70" s="321"/>
      <c r="R70" s="321"/>
      <c r="S70" s="321"/>
      <c r="T70" s="321"/>
      <c r="U70" s="321"/>
      <c r="V70" s="321"/>
      <c r="W70" s="321"/>
      <c r="X70" s="321"/>
      <c r="Y70" s="321"/>
      <c r="Z70" s="321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R70" s="321"/>
      <c r="AS70" s="321"/>
      <c r="AT70" s="321"/>
      <c r="AU70" s="321"/>
      <c r="AV70" s="321"/>
      <c r="AW70" s="321"/>
      <c r="AX70" s="321"/>
      <c r="AY70" s="321"/>
    </row>
    <row r="71" customHeight="1" spans="1:51">
      <c r="A71" s="320"/>
      <c r="E71" s="290"/>
      <c r="G71" s="321"/>
      <c r="H71" s="321"/>
      <c r="I71" s="321"/>
      <c r="J71" s="321"/>
      <c r="K71" s="321"/>
      <c r="L71" s="321"/>
      <c r="M71" s="321"/>
      <c r="N71" s="321"/>
      <c r="O71" s="321"/>
      <c r="P71" s="321"/>
      <c r="Q71" s="321"/>
      <c r="R71" s="321"/>
      <c r="S71" s="321"/>
      <c r="T71" s="321"/>
      <c r="U71" s="321"/>
      <c r="V71" s="321"/>
      <c r="W71" s="321"/>
      <c r="X71" s="321"/>
      <c r="Y71" s="321"/>
      <c r="Z71" s="321"/>
      <c r="AA71" s="321"/>
      <c r="AB71" s="321"/>
      <c r="AC71" s="321"/>
      <c r="AD71" s="321"/>
      <c r="AE71" s="321"/>
      <c r="AF71" s="321"/>
      <c r="AG71" s="321"/>
      <c r="AH71" s="321"/>
      <c r="AI71" s="321"/>
      <c r="AJ71" s="321"/>
      <c r="AK71" s="321"/>
      <c r="AL71" s="321"/>
      <c r="AM71" s="321"/>
      <c r="AN71" s="321"/>
      <c r="AO71" s="321"/>
      <c r="AP71" s="321"/>
      <c r="AQ71" s="321"/>
      <c r="AR71" s="321"/>
      <c r="AS71" s="321"/>
      <c r="AT71" s="321"/>
      <c r="AU71" s="321"/>
      <c r="AV71" s="321"/>
      <c r="AW71" s="321"/>
      <c r="AX71" s="321"/>
      <c r="AY71" s="321"/>
    </row>
    <row r="72" customHeight="1" spans="1:51">
      <c r="A72" s="320"/>
      <c r="C72" s="298"/>
      <c r="D72" s="290"/>
      <c r="E72" s="290"/>
      <c r="G72" s="321"/>
      <c r="H72" s="321"/>
      <c r="I72" s="321"/>
      <c r="J72" s="321"/>
      <c r="K72" s="321"/>
      <c r="L72" s="321"/>
      <c r="M72" s="321"/>
      <c r="N72" s="321"/>
      <c r="O72" s="321"/>
      <c r="P72" s="321"/>
      <c r="Q72" s="321"/>
      <c r="R72" s="321"/>
      <c r="S72" s="321"/>
      <c r="T72" s="321"/>
      <c r="U72" s="321"/>
      <c r="V72" s="321"/>
      <c r="W72" s="321"/>
      <c r="X72" s="321"/>
      <c r="Y72" s="321"/>
      <c r="Z72" s="321"/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  <c r="AM72" s="321"/>
      <c r="AN72" s="321"/>
      <c r="AO72" s="321"/>
      <c r="AP72" s="321"/>
      <c r="AQ72" s="321"/>
      <c r="AR72" s="321"/>
      <c r="AS72" s="321"/>
      <c r="AT72" s="321"/>
      <c r="AU72" s="321"/>
      <c r="AV72" s="321"/>
      <c r="AW72" s="321"/>
      <c r="AX72" s="321"/>
      <c r="AY72" s="321"/>
    </row>
    <row r="73" customHeight="1" spans="1:51">
      <c r="A73" s="320"/>
      <c r="D73" s="290"/>
      <c r="E73" s="290"/>
      <c r="G73" s="321"/>
      <c r="H73" s="321"/>
      <c r="I73" s="321"/>
      <c r="J73" s="321"/>
      <c r="K73" s="321"/>
      <c r="L73" s="321"/>
      <c r="M73" s="321"/>
      <c r="N73" s="321"/>
      <c r="O73" s="321"/>
      <c r="P73" s="321"/>
      <c r="Q73" s="321"/>
      <c r="R73" s="321"/>
      <c r="S73" s="321"/>
      <c r="T73" s="321"/>
      <c r="U73" s="321"/>
      <c r="V73" s="321"/>
      <c r="W73" s="321"/>
      <c r="X73" s="321"/>
      <c r="Y73" s="321"/>
      <c r="Z73" s="321"/>
      <c r="AA73" s="321"/>
      <c r="AB73" s="321"/>
      <c r="AC73" s="321"/>
      <c r="AD73" s="321"/>
      <c r="AE73" s="321"/>
      <c r="AF73" s="321"/>
      <c r="AG73" s="321"/>
      <c r="AH73" s="321"/>
      <c r="AI73" s="321"/>
      <c r="AJ73" s="321"/>
      <c r="AK73" s="321"/>
      <c r="AL73" s="321"/>
      <c r="AM73" s="321"/>
      <c r="AN73" s="321"/>
      <c r="AO73" s="321"/>
      <c r="AP73" s="321"/>
      <c r="AQ73" s="321"/>
      <c r="AR73" s="321"/>
      <c r="AS73" s="321"/>
      <c r="AT73" s="321"/>
      <c r="AU73" s="321"/>
      <c r="AV73" s="321"/>
      <c r="AW73" s="321"/>
      <c r="AX73" s="321"/>
      <c r="AY73" s="321"/>
    </row>
    <row r="74" customHeight="1" spans="1:51">
      <c r="A74" s="320"/>
      <c r="G74" s="321"/>
      <c r="H74" s="321"/>
      <c r="I74" s="321"/>
      <c r="J74" s="321"/>
      <c r="K74" s="321"/>
      <c r="L74" s="321"/>
      <c r="M74" s="321"/>
      <c r="N74" s="321"/>
      <c r="O74" s="321"/>
      <c r="P74" s="321"/>
      <c r="Q74" s="321"/>
      <c r="R74" s="321"/>
      <c r="S74" s="321"/>
      <c r="T74" s="321"/>
      <c r="U74" s="321"/>
      <c r="V74" s="321"/>
      <c r="W74" s="321"/>
      <c r="X74" s="321"/>
      <c r="Y74" s="321"/>
      <c r="Z74" s="321"/>
      <c r="AA74" s="321"/>
      <c r="AB74" s="321"/>
      <c r="AC74" s="321"/>
      <c r="AD74" s="321"/>
      <c r="AE74" s="321"/>
      <c r="AF74" s="321"/>
      <c r="AG74" s="321"/>
      <c r="AH74" s="321"/>
      <c r="AI74" s="321"/>
      <c r="AJ74" s="321"/>
      <c r="AK74" s="321"/>
      <c r="AL74" s="321"/>
      <c r="AM74" s="321"/>
      <c r="AN74" s="321"/>
      <c r="AO74" s="321"/>
      <c r="AP74" s="321"/>
      <c r="AQ74" s="321"/>
      <c r="AR74" s="321"/>
      <c r="AS74" s="321"/>
      <c r="AT74" s="321"/>
      <c r="AU74" s="321"/>
      <c r="AV74" s="321"/>
      <c r="AW74" s="321"/>
      <c r="AX74" s="321"/>
      <c r="AY74" s="321"/>
    </row>
    <row r="75" customHeight="1" spans="1:51">
      <c r="A75" s="320"/>
      <c r="C75" s="298"/>
      <c r="D75" s="290"/>
      <c r="E75" s="290"/>
      <c r="G75" s="321"/>
      <c r="H75" s="321"/>
      <c r="I75" s="321"/>
      <c r="J75" s="321"/>
      <c r="K75" s="321"/>
      <c r="L75" s="321"/>
      <c r="M75" s="321"/>
      <c r="N75" s="321"/>
      <c r="O75" s="321"/>
      <c r="P75" s="321"/>
      <c r="Q75" s="321"/>
      <c r="R75" s="321"/>
      <c r="S75" s="321"/>
      <c r="T75" s="321"/>
      <c r="U75" s="321"/>
      <c r="V75" s="321"/>
      <c r="W75" s="321"/>
      <c r="X75" s="321"/>
      <c r="Y75" s="321"/>
      <c r="Z75" s="321"/>
      <c r="AA75" s="321"/>
      <c r="AB75" s="321"/>
      <c r="AC75" s="321"/>
      <c r="AD75" s="321"/>
      <c r="AE75" s="321"/>
      <c r="AF75" s="321"/>
      <c r="AG75" s="321"/>
      <c r="AH75" s="321"/>
      <c r="AI75" s="321"/>
      <c r="AJ75" s="321"/>
      <c r="AK75" s="321"/>
      <c r="AL75" s="321"/>
      <c r="AM75" s="321"/>
      <c r="AN75" s="321"/>
      <c r="AO75" s="321"/>
      <c r="AP75" s="321"/>
      <c r="AQ75" s="321"/>
      <c r="AR75" s="321"/>
      <c r="AS75" s="321"/>
      <c r="AT75" s="321"/>
      <c r="AU75" s="321"/>
      <c r="AV75" s="321"/>
      <c r="AW75" s="321"/>
      <c r="AX75" s="321"/>
      <c r="AY75" s="321"/>
    </row>
    <row r="76" customHeight="1" spans="1:51">
      <c r="A76" s="320"/>
      <c r="E76" s="290"/>
      <c r="G76" s="321"/>
      <c r="H76" s="321"/>
      <c r="I76" s="321"/>
      <c r="J76" s="321"/>
      <c r="K76" s="321"/>
      <c r="L76" s="321"/>
      <c r="M76" s="321"/>
      <c r="N76" s="321"/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1"/>
      <c r="AB76" s="321"/>
      <c r="AC76" s="321"/>
      <c r="AD76" s="321"/>
      <c r="AE76" s="321"/>
      <c r="AF76" s="321"/>
      <c r="AG76" s="321"/>
      <c r="AH76" s="321"/>
      <c r="AI76" s="321"/>
      <c r="AJ76" s="321"/>
      <c r="AK76" s="321"/>
      <c r="AL76" s="321"/>
      <c r="AM76" s="321"/>
      <c r="AN76" s="321"/>
      <c r="AO76" s="321"/>
      <c r="AP76" s="321"/>
      <c r="AQ76" s="321"/>
      <c r="AR76" s="321"/>
      <c r="AS76" s="321"/>
      <c r="AT76" s="321"/>
      <c r="AU76" s="321"/>
      <c r="AV76" s="321"/>
      <c r="AW76" s="321"/>
      <c r="AX76" s="321"/>
      <c r="AY76" s="321"/>
    </row>
    <row r="77" customHeight="1" spans="1:51">
      <c r="A77" s="320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  <c r="Z77" s="321"/>
      <c r="AA77" s="321"/>
      <c r="AB77" s="321"/>
      <c r="AC77" s="321"/>
      <c r="AD77" s="321"/>
      <c r="AE77" s="321"/>
      <c r="AF77" s="321"/>
      <c r="AG77" s="321"/>
      <c r="AH77" s="321"/>
      <c r="AI77" s="321"/>
      <c r="AJ77" s="321"/>
      <c r="AK77" s="321"/>
      <c r="AL77" s="321"/>
      <c r="AM77" s="321"/>
      <c r="AN77" s="321"/>
      <c r="AO77" s="321"/>
      <c r="AP77" s="321"/>
      <c r="AQ77" s="321"/>
      <c r="AR77" s="321"/>
      <c r="AS77" s="321"/>
      <c r="AT77" s="321"/>
      <c r="AU77" s="321"/>
      <c r="AV77" s="321"/>
      <c r="AW77" s="321"/>
      <c r="AX77" s="321"/>
      <c r="AY77" s="321"/>
    </row>
    <row r="78" customHeight="1" spans="1:51">
      <c r="A78" s="320"/>
      <c r="C78" s="298"/>
      <c r="D78" s="290"/>
      <c r="E78" s="290"/>
      <c r="G78" s="321"/>
      <c r="H78" s="321"/>
      <c r="I78" s="321"/>
      <c r="J78" s="321"/>
      <c r="K78" s="321"/>
      <c r="L78" s="321"/>
      <c r="M78" s="321"/>
      <c r="N78" s="321"/>
      <c r="O78" s="321"/>
      <c r="P78" s="321"/>
      <c r="Q78" s="321"/>
      <c r="R78" s="321"/>
      <c r="S78" s="321"/>
      <c r="T78" s="321"/>
      <c r="U78" s="321"/>
      <c r="V78" s="321"/>
      <c r="W78" s="321"/>
      <c r="X78" s="321"/>
      <c r="Y78" s="321"/>
      <c r="Z78" s="321"/>
      <c r="AA78" s="321"/>
      <c r="AB78" s="321"/>
      <c r="AC78" s="321"/>
      <c r="AD78" s="321"/>
      <c r="AE78" s="321"/>
      <c r="AF78" s="321"/>
      <c r="AG78" s="321"/>
      <c r="AH78" s="321"/>
      <c r="AI78" s="321"/>
      <c r="AJ78" s="321"/>
      <c r="AK78" s="321"/>
      <c r="AL78" s="321"/>
      <c r="AM78" s="321"/>
      <c r="AN78" s="321"/>
      <c r="AO78" s="321"/>
      <c r="AP78" s="321"/>
      <c r="AQ78" s="321"/>
      <c r="AR78" s="321"/>
      <c r="AS78" s="321"/>
      <c r="AT78" s="321"/>
      <c r="AU78" s="321"/>
      <c r="AV78" s="321"/>
      <c r="AW78" s="321"/>
      <c r="AX78" s="321"/>
      <c r="AY78" s="321"/>
    </row>
    <row r="79" customHeight="1" spans="1:51">
      <c r="A79" s="320"/>
      <c r="E79" s="290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  <c r="Z79" s="321"/>
      <c r="AA79" s="321"/>
      <c r="AB79" s="321"/>
      <c r="AC79" s="321"/>
      <c r="AD79" s="321"/>
      <c r="AE79" s="321"/>
      <c r="AF79" s="321"/>
      <c r="AG79" s="321"/>
      <c r="AH79" s="321"/>
      <c r="AI79" s="321"/>
      <c r="AJ79" s="321"/>
      <c r="AK79" s="321"/>
      <c r="AL79" s="321"/>
      <c r="AM79" s="321"/>
      <c r="AN79" s="321"/>
      <c r="AO79" s="321"/>
      <c r="AP79" s="321"/>
      <c r="AQ79" s="321"/>
      <c r="AR79" s="321"/>
      <c r="AS79" s="321"/>
      <c r="AT79" s="321"/>
      <c r="AU79" s="321"/>
      <c r="AV79" s="321"/>
      <c r="AW79" s="321"/>
      <c r="AX79" s="321"/>
      <c r="AY79" s="321"/>
    </row>
    <row r="80" customHeight="1" spans="1:51">
      <c r="A80" s="320"/>
      <c r="G80" s="321"/>
      <c r="H80" s="321"/>
      <c r="I80" s="321"/>
      <c r="J80" s="321"/>
      <c r="K80" s="321"/>
      <c r="L80" s="321"/>
      <c r="M80" s="321"/>
      <c r="N80" s="321"/>
      <c r="O80" s="321"/>
      <c r="P80" s="321"/>
      <c r="Q80" s="321"/>
      <c r="R80" s="321"/>
      <c r="S80" s="321"/>
      <c r="T80" s="321"/>
      <c r="U80" s="321"/>
      <c r="V80" s="321"/>
      <c r="W80" s="321"/>
      <c r="X80" s="321"/>
      <c r="Y80" s="321"/>
      <c r="Z80" s="321"/>
      <c r="AA80" s="321"/>
      <c r="AB80" s="321"/>
      <c r="AC80" s="321"/>
      <c r="AD80" s="321"/>
      <c r="AE80" s="321"/>
      <c r="AF80" s="321"/>
      <c r="AG80" s="321"/>
      <c r="AH80" s="321"/>
      <c r="AI80" s="321"/>
      <c r="AJ80" s="321"/>
      <c r="AK80" s="321"/>
      <c r="AL80" s="321"/>
      <c r="AM80" s="321"/>
      <c r="AN80" s="321"/>
      <c r="AO80" s="321"/>
      <c r="AP80" s="321"/>
      <c r="AQ80" s="321"/>
      <c r="AR80" s="321"/>
      <c r="AS80" s="321"/>
      <c r="AT80" s="321"/>
      <c r="AU80" s="321"/>
      <c r="AV80" s="321"/>
      <c r="AW80" s="321"/>
      <c r="AX80" s="321"/>
      <c r="AY80" s="321"/>
    </row>
    <row r="81" customHeight="1" spans="1:51">
      <c r="A81" s="320"/>
      <c r="C81" s="298"/>
      <c r="D81" s="290"/>
      <c r="E81" s="290"/>
      <c r="G81" s="321"/>
      <c r="H81" s="321"/>
      <c r="I81" s="321"/>
      <c r="J81" s="321"/>
      <c r="K81" s="321"/>
      <c r="L81" s="321"/>
      <c r="M81" s="321"/>
      <c r="N81" s="321"/>
      <c r="O81" s="321"/>
      <c r="P81" s="321"/>
      <c r="Q81" s="321"/>
      <c r="R81" s="321"/>
      <c r="S81" s="321"/>
      <c r="T81" s="321"/>
      <c r="U81" s="321"/>
      <c r="V81" s="321"/>
      <c r="W81" s="321"/>
      <c r="X81" s="321"/>
      <c r="Y81" s="321"/>
      <c r="Z81" s="321"/>
      <c r="AA81" s="321"/>
      <c r="AB81" s="321"/>
      <c r="AC81" s="321"/>
      <c r="AD81" s="321"/>
      <c r="AE81" s="321"/>
      <c r="AF81" s="321"/>
      <c r="AG81" s="321"/>
      <c r="AH81" s="321"/>
      <c r="AI81" s="321"/>
      <c r="AJ81" s="321"/>
      <c r="AK81" s="321"/>
      <c r="AL81" s="321"/>
      <c r="AM81" s="321"/>
      <c r="AN81" s="321"/>
      <c r="AO81" s="321"/>
      <c r="AP81" s="321"/>
      <c r="AQ81" s="321"/>
      <c r="AR81" s="321"/>
      <c r="AS81" s="321"/>
      <c r="AT81" s="321"/>
      <c r="AU81" s="321"/>
      <c r="AV81" s="321"/>
      <c r="AW81" s="321"/>
      <c r="AX81" s="321"/>
      <c r="AY81" s="321"/>
    </row>
    <row r="82" customHeight="1" spans="1:15">
      <c r="A82" s="320"/>
      <c r="E82" s="290"/>
      <c r="G82" s="321"/>
      <c r="H82" s="321"/>
      <c r="I82" s="321"/>
      <c r="J82" s="321"/>
      <c r="K82" s="321"/>
      <c r="L82" s="321"/>
      <c r="M82" s="321"/>
      <c r="N82" s="321"/>
      <c r="O82" s="321"/>
    </row>
    <row r="83" customHeight="1" spans="1:15">
      <c r="A83" s="320"/>
      <c r="E83" s="290"/>
      <c r="G83" s="321"/>
      <c r="H83" s="321"/>
      <c r="I83" s="321"/>
      <c r="J83" s="321"/>
      <c r="K83" s="321"/>
      <c r="L83" s="321"/>
      <c r="M83" s="321"/>
      <c r="N83" s="321"/>
      <c r="O83" s="321"/>
    </row>
    <row r="84" customHeight="1" spans="1:19">
      <c r="A84" s="320"/>
      <c r="E84" s="290"/>
      <c r="G84" s="321"/>
      <c r="H84" s="321"/>
      <c r="I84" s="321"/>
      <c r="J84" s="321"/>
      <c r="K84" s="321"/>
      <c r="L84" s="321"/>
      <c r="M84" s="321"/>
      <c r="N84" s="321"/>
      <c r="O84" s="321"/>
      <c r="P84" s="321"/>
      <c r="Q84" s="321"/>
      <c r="R84" s="321"/>
      <c r="S84" s="321"/>
    </row>
    <row r="85" customHeight="1" spans="1:19">
      <c r="A85" s="320"/>
      <c r="E85" s="290"/>
      <c r="G85" s="321"/>
      <c r="H85" s="321"/>
      <c r="I85" s="321"/>
      <c r="J85" s="321"/>
      <c r="K85" s="321"/>
      <c r="L85" s="321"/>
      <c r="M85" s="321"/>
      <c r="N85" s="321"/>
      <c r="O85" s="321"/>
      <c r="P85" s="321"/>
      <c r="Q85" s="321"/>
      <c r="R85" s="321"/>
      <c r="S85" s="321"/>
    </row>
    <row r="86" customHeight="1" spans="1:19">
      <c r="A86" s="320"/>
      <c r="E86" s="290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</row>
    <row r="87" customHeight="1" spans="1:19">
      <c r="A87" s="320"/>
      <c r="E87" s="290"/>
      <c r="G87" s="321"/>
      <c r="H87" s="321"/>
      <c r="I87" s="321"/>
      <c r="J87" s="321"/>
      <c r="K87" s="321"/>
      <c r="L87" s="321"/>
      <c r="M87" s="321"/>
      <c r="N87" s="321"/>
      <c r="O87" s="321"/>
      <c r="P87" s="321"/>
      <c r="Q87" s="321"/>
      <c r="R87" s="321"/>
      <c r="S87" s="321"/>
    </row>
    <row r="88" customHeight="1" spans="1:19">
      <c r="A88" s="320"/>
      <c r="E88" s="290"/>
      <c r="G88" s="321"/>
      <c r="H88" s="321"/>
      <c r="I88" s="321"/>
      <c r="J88" s="321"/>
      <c r="K88" s="321"/>
      <c r="L88" s="321"/>
      <c r="M88" s="321"/>
      <c r="N88" s="321"/>
      <c r="O88" s="321"/>
      <c r="P88" s="321"/>
      <c r="Q88" s="321"/>
      <c r="R88" s="321"/>
      <c r="S88" s="321"/>
    </row>
    <row r="89" customHeight="1" spans="1:19">
      <c r="A89" s="320"/>
      <c r="E89" s="290"/>
      <c r="G89" s="321"/>
      <c r="H89" s="321"/>
      <c r="I89" s="321"/>
      <c r="J89" s="321"/>
      <c r="K89" s="321"/>
      <c r="L89" s="321"/>
      <c r="M89" s="321"/>
      <c r="N89" s="321"/>
      <c r="O89" s="321"/>
      <c r="P89" s="321"/>
      <c r="Q89" s="321"/>
      <c r="R89" s="321"/>
      <c r="S89" s="321"/>
    </row>
    <row r="90" customHeight="1" spans="1:19">
      <c r="A90" s="320"/>
      <c r="E90" s="290"/>
      <c r="G90" s="321"/>
      <c r="H90" s="321"/>
      <c r="I90" s="321"/>
      <c r="J90" s="321"/>
      <c r="K90" s="321"/>
      <c r="L90" s="321"/>
      <c r="M90" s="321"/>
      <c r="N90" s="321"/>
      <c r="O90" s="321"/>
      <c r="P90" s="321"/>
      <c r="Q90" s="321"/>
      <c r="R90" s="321"/>
      <c r="S90" s="321"/>
    </row>
    <row r="91" customHeight="1" spans="1:19">
      <c r="A91" s="320"/>
      <c r="E91" s="290"/>
      <c r="G91" s="321"/>
      <c r="H91" s="321"/>
      <c r="I91" s="321"/>
      <c r="J91" s="321"/>
      <c r="K91" s="321"/>
      <c r="L91" s="321"/>
      <c r="M91" s="321"/>
      <c r="N91" s="321"/>
      <c r="O91" s="321"/>
      <c r="P91" s="321"/>
      <c r="Q91" s="321"/>
      <c r="R91" s="321"/>
      <c r="S91" s="321"/>
    </row>
    <row r="92" customHeight="1" spans="1:19">
      <c r="A92" s="320"/>
      <c r="E92" s="290"/>
      <c r="G92" s="321"/>
      <c r="H92" s="321"/>
      <c r="I92" s="321"/>
      <c r="J92" s="321"/>
      <c r="K92" s="321"/>
      <c r="L92" s="321"/>
      <c r="M92" s="321"/>
      <c r="N92" s="321"/>
      <c r="O92" s="321"/>
      <c r="P92" s="321"/>
      <c r="Q92" s="321"/>
      <c r="R92" s="321"/>
      <c r="S92" s="321"/>
    </row>
    <row r="93" customHeight="1" spans="1:19">
      <c r="A93" s="320"/>
      <c r="E93" s="290"/>
      <c r="G93" s="321"/>
      <c r="H93" s="321"/>
      <c r="I93" s="321"/>
      <c r="J93" s="321"/>
      <c r="K93" s="321"/>
      <c r="L93" s="321"/>
      <c r="M93" s="321"/>
      <c r="N93" s="321"/>
      <c r="O93" s="321"/>
      <c r="P93" s="321"/>
      <c r="Q93" s="321"/>
      <c r="R93" s="321"/>
      <c r="S93" s="321"/>
    </row>
    <row r="94" customHeight="1" spans="1:19">
      <c r="A94" s="320"/>
      <c r="E94" s="290"/>
      <c r="G94" s="321"/>
      <c r="H94" s="321"/>
      <c r="I94" s="321"/>
      <c r="J94" s="321"/>
      <c r="K94" s="321"/>
      <c r="L94" s="321"/>
      <c r="M94" s="321"/>
      <c r="N94" s="321"/>
      <c r="O94" s="321"/>
      <c r="P94" s="321"/>
      <c r="Q94" s="321"/>
      <c r="R94" s="321"/>
      <c r="S94" s="321"/>
    </row>
    <row r="95" customHeight="1" spans="1:19">
      <c r="A95" s="320"/>
      <c r="E95" s="290"/>
      <c r="G95" s="321"/>
      <c r="H95" s="321"/>
      <c r="I95" s="321"/>
      <c r="J95" s="321"/>
      <c r="K95" s="321"/>
      <c r="L95" s="321"/>
      <c r="M95" s="321"/>
      <c r="N95" s="321"/>
      <c r="O95" s="321"/>
      <c r="P95" s="321"/>
      <c r="Q95" s="321"/>
      <c r="R95" s="321"/>
      <c r="S95" s="321"/>
    </row>
    <row r="96" customHeight="1" spans="1:19">
      <c r="A96" s="320"/>
      <c r="E96" s="290"/>
      <c r="G96" s="321"/>
      <c r="H96" s="321"/>
      <c r="I96" s="321"/>
      <c r="J96" s="321"/>
      <c r="K96" s="321"/>
      <c r="L96" s="321"/>
      <c r="M96" s="321"/>
      <c r="N96" s="321"/>
      <c r="O96" s="321"/>
      <c r="P96" s="321"/>
      <c r="Q96" s="321"/>
      <c r="R96" s="321"/>
      <c r="S96" s="321"/>
    </row>
    <row r="97" customHeight="1" spans="1:19">
      <c r="A97" s="320"/>
      <c r="E97" s="290"/>
      <c r="G97" s="321"/>
      <c r="H97" s="321"/>
      <c r="I97" s="321"/>
      <c r="J97" s="321"/>
      <c r="K97" s="321"/>
      <c r="L97" s="321"/>
      <c r="M97" s="321"/>
      <c r="N97" s="321"/>
      <c r="O97" s="321"/>
      <c r="P97" s="321"/>
      <c r="Q97" s="321"/>
      <c r="R97" s="321"/>
      <c r="S97" s="321"/>
    </row>
    <row r="98" customHeight="1" spans="1:19">
      <c r="A98" s="320"/>
      <c r="E98" s="290"/>
      <c r="G98" s="321"/>
      <c r="H98" s="321"/>
      <c r="I98" s="321"/>
      <c r="J98" s="321"/>
      <c r="K98" s="321"/>
      <c r="L98" s="321"/>
      <c r="M98" s="321"/>
      <c r="N98" s="321"/>
      <c r="O98" s="321"/>
      <c r="P98" s="321"/>
      <c r="Q98" s="321"/>
      <c r="R98" s="321"/>
      <c r="S98" s="321"/>
    </row>
    <row r="99" customHeight="1" spans="1:19">
      <c r="A99" s="320"/>
      <c r="E99" s="290"/>
      <c r="G99" s="321"/>
      <c r="H99" s="321"/>
      <c r="I99" s="321"/>
      <c r="J99" s="321"/>
      <c r="K99" s="321"/>
      <c r="L99" s="321"/>
      <c r="M99" s="321"/>
      <c r="N99" s="321"/>
      <c r="O99" s="321"/>
      <c r="P99" s="321"/>
      <c r="Q99" s="321"/>
      <c r="R99" s="321"/>
      <c r="S99" s="321"/>
    </row>
    <row r="100" customHeight="1" spans="1:19">
      <c r="A100" s="320"/>
      <c r="E100" s="290"/>
      <c r="G100" s="321"/>
      <c r="H100" s="321"/>
      <c r="I100" s="321"/>
      <c r="J100" s="321"/>
      <c r="K100" s="321"/>
      <c r="L100" s="321"/>
      <c r="M100" s="321"/>
      <c r="N100" s="321"/>
      <c r="O100" s="321"/>
      <c r="P100" s="321"/>
      <c r="Q100" s="321"/>
      <c r="R100" s="321"/>
      <c r="S100" s="321"/>
    </row>
    <row r="101" customHeight="1" spans="1:19">
      <c r="A101" s="320"/>
      <c r="E101" s="290"/>
      <c r="G101" s="321"/>
      <c r="H101" s="321"/>
      <c r="I101" s="321"/>
      <c r="J101" s="321"/>
      <c r="K101" s="321"/>
      <c r="L101" s="321"/>
      <c r="M101" s="321"/>
      <c r="N101" s="321"/>
      <c r="O101" s="321"/>
      <c r="P101" s="321"/>
      <c r="Q101" s="321"/>
      <c r="R101" s="321"/>
      <c r="S101" s="321"/>
    </row>
    <row r="102" customHeight="1" spans="1:19">
      <c r="A102" s="320"/>
      <c r="E102" s="290"/>
      <c r="G102" s="321"/>
      <c r="H102" s="321"/>
      <c r="I102" s="321"/>
      <c r="J102" s="321"/>
      <c r="K102" s="321"/>
      <c r="L102" s="321"/>
      <c r="M102" s="321"/>
      <c r="N102" s="321"/>
      <c r="O102" s="321"/>
      <c r="P102" s="321"/>
      <c r="Q102" s="321"/>
      <c r="R102" s="321"/>
      <c r="S102" s="321"/>
    </row>
    <row r="103" customHeight="1" spans="1:19">
      <c r="A103" s="320"/>
      <c r="E103" s="290"/>
      <c r="G103" s="321"/>
      <c r="H103" s="321"/>
      <c r="I103" s="321"/>
      <c r="J103" s="321"/>
      <c r="K103" s="321"/>
      <c r="L103" s="321"/>
      <c r="M103" s="321"/>
      <c r="N103" s="321"/>
      <c r="O103" s="321"/>
      <c r="P103" s="321"/>
      <c r="Q103" s="321"/>
      <c r="R103" s="321"/>
      <c r="S103" s="321"/>
    </row>
    <row r="104" customHeight="1" spans="1:19">
      <c r="A104" s="320"/>
      <c r="E104" s="290"/>
      <c r="G104" s="321"/>
      <c r="H104" s="321"/>
      <c r="I104" s="321"/>
      <c r="J104" s="321"/>
      <c r="K104" s="321"/>
      <c r="L104" s="321"/>
      <c r="M104" s="321"/>
      <c r="N104" s="321"/>
      <c r="O104" s="321"/>
      <c r="P104" s="321"/>
      <c r="Q104" s="321"/>
      <c r="R104" s="321"/>
      <c r="S104" s="321"/>
    </row>
    <row r="105" customHeight="1" spans="1:19">
      <c r="A105" s="320"/>
      <c r="E105" s="290"/>
      <c r="G105" s="321"/>
      <c r="H105" s="321"/>
      <c r="I105" s="321"/>
      <c r="J105" s="321"/>
      <c r="K105" s="321"/>
      <c r="L105" s="321"/>
      <c r="M105" s="321"/>
      <c r="N105" s="321"/>
      <c r="O105" s="321"/>
      <c r="P105" s="321"/>
      <c r="Q105" s="321"/>
      <c r="R105" s="321"/>
      <c r="S105" s="321"/>
    </row>
    <row r="106" customHeight="1" spans="1:5">
      <c r="A106" s="320"/>
      <c r="E106" s="290"/>
    </row>
    <row r="107" customHeight="1" spans="1:5">
      <c r="A107" s="320"/>
      <c r="E107" s="290"/>
    </row>
    <row r="108" customHeight="1" spans="1:5">
      <c r="A108" s="320"/>
      <c r="E108" s="290"/>
    </row>
    <row r="109" customHeight="1" spans="1:5">
      <c r="A109" s="320"/>
      <c r="E109" s="290"/>
    </row>
    <row r="110" customHeight="1" spans="1:5">
      <c r="A110" s="320"/>
      <c r="E110" s="290"/>
    </row>
    <row r="111" customHeight="1" spans="1:5">
      <c r="A111" s="320"/>
      <c r="E111" s="290"/>
    </row>
    <row r="112" customHeight="1" spans="1:5">
      <c r="A112" s="320"/>
      <c r="E112" s="290"/>
    </row>
    <row r="113" customHeight="1" spans="1:5">
      <c r="A113" s="320"/>
      <c r="E113" s="290"/>
    </row>
    <row r="114" customHeight="1" spans="1:5">
      <c r="A114" s="320"/>
      <c r="E114" s="290"/>
    </row>
    <row r="115" customHeight="1" spans="1:5">
      <c r="A115" s="320"/>
      <c r="E115" s="290"/>
    </row>
    <row r="116" customHeight="1" spans="1:5">
      <c r="A116" s="320"/>
      <c r="E116" s="290"/>
    </row>
    <row r="117" customHeight="1" spans="1:5">
      <c r="A117" s="320"/>
      <c r="E117" s="290"/>
    </row>
    <row r="118" customHeight="1" spans="1:5">
      <c r="A118" s="320"/>
      <c r="E118" s="290"/>
    </row>
    <row r="119" customHeight="1" spans="1:5">
      <c r="A119" s="320"/>
      <c r="E119" s="290"/>
    </row>
    <row r="120" customHeight="1" spans="1:5">
      <c r="A120" s="320"/>
      <c r="E120" s="290"/>
    </row>
    <row r="121" customHeight="1" spans="1:5">
      <c r="A121" s="320"/>
      <c r="E121" s="290"/>
    </row>
    <row r="122" customHeight="1" spans="1:5">
      <c r="A122" s="320"/>
      <c r="E122" s="290"/>
    </row>
    <row r="123" customHeight="1" spans="1:5">
      <c r="A123" s="320"/>
      <c r="E123" s="290"/>
    </row>
    <row r="124" customHeight="1" spans="1:5">
      <c r="A124" s="320"/>
      <c r="E124" s="290"/>
    </row>
    <row r="125" customHeight="1" spans="1:5">
      <c r="A125" s="320"/>
      <c r="E125" s="290"/>
    </row>
    <row r="126" customHeight="1" spans="5:5">
      <c r="E126" s="290"/>
    </row>
    <row r="127" customHeight="1" spans="5:5">
      <c r="E127" s="290"/>
    </row>
    <row r="128" customHeight="1" spans="5:5">
      <c r="E128" s="290"/>
    </row>
    <row r="129" customHeight="1" spans="5:5">
      <c r="E129" s="290"/>
    </row>
    <row r="130" customHeight="1" spans="5:5">
      <c r="E130" s="290"/>
    </row>
    <row r="131" customHeight="1" spans="5:5">
      <c r="E131" s="290"/>
    </row>
    <row r="132" customHeight="1" spans="5:5">
      <c r="E132" s="290"/>
    </row>
    <row r="133" customHeight="1" spans="5:5">
      <c r="E133" s="290"/>
    </row>
    <row r="134" customHeight="1" spans="5:5">
      <c r="E134" s="290"/>
    </row>
    <row r="135" customHeight="1" spans="5:5">
      <c r="E135" s="290"/>
    </row>
    <row r="136" customHeight="1" spans="5:5">
      <c r="E136" s="290"/>
    </row>
    <row r="137" customHeight="1" spans="5:5">
      <c r="E137" s="290"/>
    </row>
    <row r="138" customHeight="1" spans="5:5">
      <c r="E138" s="290"/>
    </row>
    <row r="139" customHeight="1" spans="5:5">
      <c r="E139" s="290"/>
    </row>
    <row r="140" customHeight="1" spans="5:5">
      <c r="E140" s="290"/>
    </row>
    <row r="141" customHeight="1" spans="5:5">
      <c r="E141" s="290"/>
    </row>
    <row r="142" customHeight="1" spans="5:5">
      <c r="E142" s="290"/>
    </row>
    <row r="143" customHeight="1" spans="5:5">
      <c r="E143" s="290"/>
    </row>
    <row r="144" customHeight="1" spans="5:5">
      <c r="E144" s="290"/>
    </row>
    <row r="145" customHeight="1" spans="5:5">
      <c r="E145" s="290"/>
    </row>
    <row r="146" customHeight="1" spans="5:5">
      <c r="E146" s="290"/>
    </row>
    <row r="147" customHeight="1" spans="5:5">
      <c r="E147" s="290"/>
    </row>
    <row r="148" customHeight="1" spans="5:5">
      <c r="E148" s="290"/>
    </row>
    <row r="149" customHeight="1" spans="5:5">
      <c r="E149" s="290"/>
    </row>
    <row r="150" customHeight="1" spans="5:5">
      <c r="E150" s="290"/>
    </row>
    <row r="151" customHeight="1" spans="5:5">
      <c r="E151" s="290"/>
    </row>
    <row r="152" customHeight="1" spans="5:5">
      <c r="E152" s="290"/>
    </row>
    <row r="153" customHeight="1" spans="5:5">
      <c r="E153" s="290"/>
    </row>
    <row r="154" customHeight="1" spans="5:5">
      <c r="E154" s="290"/>
    </row>
    <row r="155" customHeight="1" spans="5:5">
      <c r="E155" s="290"/>
    </row>
    <row r="156" customHeight="1" spans="5:5">
      <c r="E156" s="290"/>
    </row>
    <row r="157" customHeight="1" spans="5:5">
      <c r="E157" s="290"/>
    </row>
    <row r="158" customHeight="1" spans="5:5">
      <c r="E158" s="290"/>
    </row>
    <row r="159" customHeight="1" spans="5:5">
      <c r="E159" s="290"/>
    </row>
    <row r="160" customHeight="1" spans="5:5">
      <c r="E160" s="290"/>
    </row>
    <row r="161" customHeight="1" spans="5:5">
      <c r="E161" s="290"/>
    </row>
    <row r="162" customHeight="1" spans="5:5">
      <c r="E162" s="290"/>
    </row>
    <row r="163" customHeight="1" spans="5:5">
      <c r="E163" s="290"/>
    </row>
    <row r="164" customHeight="1" spans="5:5">
      <c r="E164" s="290"/>
    </row>
    <row r="165" customHeight="1" spans="5:5">
      <c r="E165" s="290"/>
    </row>
    <row r="166" customHeight="1" spans="5:5">
      <c r="E166" s="290"/>
    </row>
    <row r="167" customHeight="1" spans="5:5">
      <c r="E167" s="290"/>
    </row>
    <row r="168" customHeight="1" spans="5:5">
      <c r="E168" s="290"/>
    </row>
    <row r="169" customHeight="1" spans="5:5">
      <c r="E169" s="290"/>
    </row>
    <row r="170" customHeight="1" spans="5:5">
      <c r="E170" s="290"/>
    </row>
    <row r="171" customHeight="1" spans="5:5">
      <c r="E171" s="290"/>
    </row>
    <row r="172" customHeight="1" spans="5:5">
      <c r="E172" s="290"/>
    </row>
    <row r="173" customHeight="1" spans="5:5">
      <c r="E173" s="290"/>
    </row>
    <row r="174" customHeight="1" spans="5:5">
      <c r="E174" s="290"/>
    </row>
    <row r="175" customHeight="1" spans="5:5">
      <c r="E175" s="290"/>
    </row>
    <row r="176" customHeight="1" spans="5:5">
      <c r="E176" s="290"/>
    </row>
    <row r="177" customHeight="1" spans="5:5">
      <c r="E177" s="290"/>
    </row>
    <row r="178" customHeight="1" spans="5:5">
      <c r="E178" s="290"/>
    </row>
    <row r="179" customHeight="1" spans="5:5">
      <c r="E179" s="290"/>
    </row>
    <row r="180" customHeight="1" spans="5:5">
      <c r="E180" s="290"/>
    </row>
    <row r="181" customHeight="1" spans="5:5">
      <c r="E181" s="290"/>
    </row>
    <row r="182" customHeight="1" spans="5:5">
      <c r="E182" s="290"/>
    </row>
    <row r="183" customHeight="1" spans="5:5">
      <c r="E183" s="290"/>
    </row>
    <row r="184" customHeight="1" spans="5:5">
      <c r="E184" s="290"/>
    </row>
    <row r="185" customHeight="1" spans="5:5">
      <c r="E185" s="290"/>
    </row>
    <row r="186" customHeight="1" spans="5:5">
      <c r="E186" s="290"/>
    </row>
    <row r="187" customHeight="1" spans="5:5">
      <c r="E187" s="290"/>
    </row>
    <row r="188" customHeight="1" spans="5:5">
      <c r="E188" s="290"/>
    </row>
    <row r="189" customHeight="1" spans="5:5">
      <c r="E189" s="290"/>
    </row>
    <row r="190" customHeight="1" spans="5:5">
      <c r="E190" s="290"/>
    </row>
    <row r="191" customHeight="1" spans="5:5">
      <c r="E191" s="290"/>
    </row>
    <row r="192" customHeight="1" spans="5:5">
      <c r="E192" s="290"/>
    </row>
    <row r="193" customHeight="1" spans="5:5">
      <c r="E193" s="290"/>
    </row>
    <row r="194" customHeight="1" spans="5:5">
      <c r="E194" s="290"/>
    </row>
    <row r="195" customHeight="1" spans="5:5">
      <c r="E195" s="290"/>
    </row>
    <row r="196" customHeight="1" spans="5:5">
      <c r="E196" s="290"/>
    </row>
    <row r="197" customHeight="1" spans="5:5">
      <c r="E197" s="290"/>
    </row>
    <row r="198" customHeight="1" spans="5:5">
      <c r="E198" s="290"/>
    </row>
    <row r="199" customHeight="1" spans="5:5">
      <c r="E199" s="290"/>
    </row>
    <row r="200" customHeight="1" spans="5:5">
      <c r="E200" s="290"/>
    </row>
    <row r="201" customHeight="1" spans="5:5">
      <c r="E201" s="290"/>
    </row>
    <row r="202" customHeight="1" spans="5:5">
      <c r="E202" s="290"/>
    </row>
    <row r="203" customHeight="1" spans="5:5">
      <c r="E203" s="290"/>
    </row>
    <row r="204" customHeight="1" spans="5:5">
      <c r="E204" s="290"/>
    </row>
    <row r="205" customHeight="1" spans="5:5">
      <c r="E205" s="290"/>
    </row>
    <row r="206" customHeight="1" spans="5:5">
      <c r="E206" s="290"/>
    </row>
    <row r="207" customHeight="1" spans="5:5">
      <c r="E207" s="290"/>
    </row>
    <row r="208" customHeight="1" spans="5:5">
      <c r="E208" s="290"/>
    </row>
    <row r="209" customHeight="1" spans="5:5">
      <c r="E209" s="290"/>
    </row>
    <row r="210" customHeight="1" spans="5:5">
      <c r="E210" s="290"/>
    </row>
    <row r="211" customHeight="1" spans="5:5">
      <c r="E211" s="290"/>
    </row>
    <row r="212" customHeight="1" spans="5:5">
      <c r="E212" s="290"/>
    </row>
    <row r="213" customHeight="1" spans="5:5">
      <c r="E213" s="290"/>
    </row>
    <row r="214" customHeight="1" spans="5:5">
      <c r="E214" s="290"/>
    </row>
    <row r="215" customHeight="1" spans="5:5">
      <c r="E215" s="290"/>
    </row>
    <row r="216" customHeight="1" spans="5:5">
      <c r="E216" s="290"/>
    </row>
    <row r="217" customHeight="1" spans="5:5">
      <c r="E217" s="290"/>
    </row>
    <row r="218" customHeight="1" spans="5:5">
      <c r="E218" s="290"/>
    </row>
    <row r="219" customHeight="1" spans="5:5">
      <c r="E219" s="290"/>
    </row>
    <row r="220" customHeight="1" spans="5:5">
      <c r="E220" s="290"/>
    </row>
    <row r="221" customHeight="1" spans="5:5">
      <c r="E221" s="290"/>
    </row>
    <row r="222" customHeight="1" spans="5:5">
      <c r="E222" s="290"/>
    </row>
    <row r="223" customHeight="1" spans="5:5">
      <c r="E223" s="290"/>
    </row>
    <row r="224" customHeight="1" spans="5:5">
      <c r="E224" s="290"/>
    </row>
    <row r="225" customHeight="1" spans="5:5">
      <c r="E225" s="290"/>
    </row>
    <row r="226" customHeight="1" spans="5:5">
      <c r="E226" s="290"/>
    </row>
    <row r="227" customHeight="1" spans="5:5">
      <c r="E227" s="290"/>
    </row>
    <row r="228" customHeight="1" spans="5:5">
      <c r="E228" s="290"/>
    </row>
    <row r="229" customHeight="1" spans="5:5">
      <c r="E229" s="290"/>
    </row>
    <row r="230" customHeight="1" spans="5:5">
      <c r="E230" s="290"/>
    </row>
    <row r="231" customHeight="1" spans="5:5">
      <c r="E231" s="290"/>
    </row>
    <row r="232" customHeight="1" spans="5:5">
      <c r="E232" s="290"/>
    </row>
    <row r="233" customHeight="1" spans="5:5">
      <c r="E233" s="290"/>
    </row>
    <row r="234" customHeight="1" spans="5:5">
      <c r="E234" s="290"/>
    </row>
    <row r="235" customHeight="1" spans="5:5">
      <c r="E235" s="290"/>
    </row>
    <row r="236" customHeight="1" spans="5:5">
      <c r="E236" s="290"/>
    </row>
    <row r="237" customHeight="1" spans="5:5">
      <c r="E237" s="290"/>
    </row>
    <row r="238" customHeight="1" spans="5:5">
      <c r="E238" s="290"/>
    </row>
    <row r="239" customHeight="1" spans="5:5">
      <c r="E239" s="290"/>
    </row>
    <row r="240" customHeight="1" spans="5:5">
      <c r="E240" s="290"/>
    </row>
    <row r="241" customHeight="1" spans="5:5">
      <c r="E241" s="290"/>
    </row>
    <row r="242" customHeight="1" spans="5:5">
      <c r="E242" s="290"/>
    </row>
    <row r="243" customHeight="1" spans="5:5">
      <c r="E243" s="290"/>
    </row>
    <row r="244" customHeight="1" spans="5:5">
      <c r="E244" s="290"/>
    </row>
    <row r="245" customHeight="1" spans="5:5">
      <c r="E245" s="290"/>
    </row>
  </sheetData>
  <protectedRanges>
    <protectedRange password="CE28" sqref="A33:A39 D3:D10 B3 A3:A29 A41:A87 B43:B87 D12:D21 E3:F21 C23:F23 A31 C3:C25 C31:C87 D24:F36 E37:F37 D38:F87 B5:B10 B12:B36 B38:B41" name="区域1_5"/>
    <protectedRange password="CE28" sqref="A40" name="区域1_5_2"/>
    <protectedRange password="CE28" sqref="D11 B11" name="区域1_5_1"/>
    <protectedRange password="CE28" sqref="A30" name="区域1_5_3"/>
    <protectedRange password="CE28" sqref="A32" name="区域1_5_4"/>
    <protectedRange password="CE28" sqref="B4" name="区域1_5_5"/>
    <protectedRange sqref="B11" name="区域1_5_1_1"/>
    <protectedRange sqref="D37 B37" name="区域1_5_8"/>
  </protectedRanges>
  <mergeCells count="2">
    <mergeCell ref="A2:F2"/>
    <mergeCell ref="E3:G3"/>
  </mergeCells>
  <printOptions horizontalCentered="1"/>
  <pageMargins left="0.590277777777778" right="0.0784722222222222" top="0.432638888888889" bottom="0.156944444444444" header="0.196527777777778" footer="0.15625"/>
  <pageSetup paperSize="9" scale="77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2"/>
  <sheetViews>
    <sheetView showZeros="0" workbookViewId="0">
      <selection activeCell="D20" sqref="D20"/>
    </sheetView>
  </sheetViews>
  <sheetFormatPr defaultColWidth="8.625" defaultRowHeight="15.75"/>
  <cols>
    <col min="1" max="1" width="20.625" style="251" customWidth="1"/>
    <col min="2" max="3" width="10.25" style="252" customWidth="1"/>
    <col min="4" max="4" width="10.375" style="252" customWidth="1"/>
    <col min="5" max="5" width="10" style="252" customWidth="1"/>
    <col min="6" max="6" width="19.5" style="251" customWidth="1"/>
    <col min="7" max="32" width="9" style="251" customWidth="1"/>
    <col min="33" max="16384" width="8.625" style="251"/>
  </cols>
  <sheetData>
    <row r="1" ht="22" customHeight="1" spans="1:6">
      <c r="A1" s="253" t="s">
        <v>91</v>
      </c>
      <c r="B1" s="254"/>
      <c r="C1" s="254"/>
      <c r="D1" s="254"/>
      <c r="E1" s="254"/>
      <c r="F1" s="254"/>
    </row>
    <row r="2" ht="42" customHeight="1" spans="1:6">
      <c r="A2" s="255" t="s">
        <v>7</v>
      </c>
      <c r="B2" s="254"/>
      <c r="C2" s="254"/>
      <c r="D2" s="254"/>
      <c r="E2" s="254"/>
      <c r="F2" s="254"/>
    </row>
    <row r="3" ht="25" customHeight="1" spans="1:6">
      <c r="A3" s="256"/>
      <c r="B3" s="257"/>
      <c r="C3" s="257"/>
      <c r="D3" s="257"/>
      <c r="E3" s="257"/>
      <c r="F3" s="258" t="s">
        <v>45</v>
      </c>
    </row>
    <row r="4" ht="18" customHeight="1" spans="1:6">
      <c r="A4" s="259" t="s">
        <v>92</v>
      </c>
      <c r="B4" s="260" t="s">
        <v>47</v>
      </c>
      <c r="C4" s="260" t="s">
        <v>49</v>
      </c>
      <c r="D4" s="261" t="s">
        <v>93</v>
      </c>
      <c r="E4" s="261"/>
      <c r="F4" s="121" t="s">
        <v>94</v>
      </c>
    </row>
    <row r="5" ht="26.25" customHeight="1" spans="1:6">
      <c r="A5" s="262"/>
      <c r="B5" s="263"/>
      <c r="C5" s="263"/>
      <c r="D5" s="261" t="s">
        <v>50</v>
      </c>
      <c r="E5" s="261" t="s">
        <v>95</v>
      </c>
      <c r="F5" s="264"/>
    </row>
    <row r="6" ht="28" customHeight="1" spans="1:6">
      <c r="A6" s="265" t="s">
        <v>96</v>
      </c>
      <c r="B6" s="266">
        <f>SUM(B7:B27)</f>
        <v>372312</v>
      </c>
      <c r="C6" s="266">
        <f>SUM(C7:C27)</f>
        <v>404193</v>
      </c>
      <c r="D6" s="267">
        <f>C6-B6</f>
        <v>31881</v>
      </c>
      <c r="E6" s="268">
        <f t="shared" ref="E6:E28" si="0">D6/B6*100</f>
        <v>8.56</v>
      </c>
      <c r="F6" s="269"/>
    </row>
    <row r="7" ht="33" customHeight="1" spans="1:6">
      <c r="A7" s="270" t="s">
        <v>97</v>
      </c>
      <c r="B7" s="266">
        <v>78407</v>
      </c>
      <c r="C7" s="266">
        <v>89275</v>
      </c>
      <c r="D7" s="267">
        <f t="shared" ref="D6:D28" si="1">C7-B7</f>
        <v>10868</v>
      </c>
      <c r="E7" s="268">
        <f t="shared" si="0"/>
        <v>13.86</v>
      </c>
      <c r="F7" s="271"/>
    </row>
    <row r="8" ht="28" customHeight="1" spans="1:6">
      <c r="A8" s="270" t="s">
        <v>98</v>
      </c>
      <c r="B8" s="266"/>
      <c r="C8" s="266"/>
      <c r="D8" s="267">
        <f t="shared" si="1"/>
        <v>0</v>
      </c>
      <c r="E8" s="268"/>
      <c r="F8" s="271"/>
    </row>
    <row r="9" ht="32" customHeight="1" spans="1:6">
      <c r="A9" s="270" t="s">
        <v>99</v>
      </c>
      <c r="B9" s="266">
        <v>4807</v>
      </c>
      <c r="C9" s="266">
        <v>4179</v>
      </c>
      <c r="D9" s="267">
        <f t="shared" si="1"/>
        <v>-628</v>
      </c>
      <c r="E9" s="268">
        <f t="shared" si="0"/>
        <v>-13.06</v>
      </c>
      <c r="F9" s="272"/>
    </row>
    <row r="10" ht="48" customHeight="1" spans="1:6">
      <c r="A10" s="270" t="s">
        <v>100</v>
      </c>
      <c r="B10" s="266">
        <v>31460</v>
      </c>
      <c r="C10" s="266">
        <v>34023</v>
      </c>
      <c r="D10" s="267">
        <f t="shared" si="1"/>
        <v>2563</v>
      </c>
      <c r="E10" s="268">
        <f t="shared" si="0"/>
        <v>8.15</v>
      </c>
      <c r="F10" s="273"/>
    </row>
    <row r="11" ht="43.5" customHeight="1" spans="1:6">
      <c r="A11" s="270" t="s">
        <v>101</v>
      </c>
      <c r="B11" s="266">
        <v>24415</v>
      </c>
      <c r="C11" s="266">
        <v>24364</v>
      </c>
      <c r="D11" s="267">
        <f t="shared" si="1"/>
        <v>-51</v>
      </c>
      <c r="E11" s="268">
        <f t="shared" si="0"/>
        <v>-0.21</v>
      </c>
      <c r="F11" s="274"/>
    </row>
    <row r="12" ht="21.75" customHeight="1" spans="1:6">
      <c r="A12" s="275" t="s">
        <v>102</v>
      </c>
      <c r="B12" s="266">
        <v>446</v>
      </c>
      <c r="C12" s="266">
        <v>847</v>
      </c>
      <c r="D12" s="267">
        <f t="shared" si="1"/>
        <v>401</v>
      </c>
      <c r="E12" s="268">
        <f t="shared" si="0"/>
        <v>89.91</v>
      </c>
      <c r="F12" s="271"/>
    </row>
    <row r="13" ht="42" customHeight="1" spans="1:6">
      <c r="A13" s="270" t="s">
        <v>103</v>
      </c>
      <c r="B13" s="266">
        <v>12034</v>
      </c>
      <c r="C13" s="266">
        <v>13992</v>
      </c>
      <c r="D13" s="267">
        <f t="shared" si="1"/>
        <v>1958</v>
      </c>
      <c r="E13" s="268">
        <f t="shared" si="0"/>
        <v>16.27</v>
      </c>
      <c r="F13" s="274"/>
    </row>
    <row r="14" ht="34.5" customHeight="1" spans="1:6">
      <c r="A14" s="275" t="s">
        <v>104</v>
      </c>
      <c r="B14" s="266">
        <v>8436</v>
      </c>
      <c r="C14" s="266">
        <v>7399</v>
      </c>
      <c r="D14" s="267">
        <f t="shared" si="1"/>
        <v>-1037</v>
      </c>
      <c r="E14" s="268">
        <f t="shared" si="0"/>
        <v>-12.29</v>
      </c>
      <c r="F14" s="274"/>
    </row>
    <row r="15" ht="27.75" customHeight="1" spans="1:6">
      <c r="A15" s="270" t="s">
        <v>105</v>
      </c>
      <c r="B15" s="266">
        <v>3134</v>
      </c>
      <c r="C15" s="266">
        <v>620</v>
      </c>
      <c r="D15" s="267">
        <f t="shared" si="1"/>
        <v>-2514</v>
      </c>
      <c r="E15" s="268">
        <f t="shared" si="0"/>
        <v>-80.22</v>
      </c>
      <c r="F15" s="274"/>
    </row>
    <row r="16" ht="21.75" customHeight="1" spans="1:7">
      <c r="A16" s="275" t="s">
        <v>106</v>
      </c>
      <c r="B16" s="266">
        <v>194713</v>
      </c>
      <c r="C16" s="266">
        <v>183340</v>
      </c>
      <c r="D16" s="267">
        <f t="shared" si="1"/>
        <v>-11373</v>
      </c>
      <c r="E16" s="268">
        <f t="shared" si="0"/>
        <v>-5.84</v>
      </c>
      <c r="F16" s="271"/>
      <c r="G16" s="251" t="s">
        <v>107</v>
      </c>
    </row>
    <row r="17" ht="21.75" customHeight="1" spans="1:6">
      <c r="A17" s="275" t="s">
        <v>108</v>
      </c>
      <c r="B17" s="266">
        <v>6530</v>
      </c>
      <c r="C17" s="266">
        <v>6842</v>
      </c>
      <c r="D17" s="267">
        <f t="shared" si="1"/>
        <v>312</v>
      </c>
      <c r="E17" s="268">
        <f t="shared" si="0"/>
        <v>4.78</v>
      </c>
      <c r="F17" s="271"/>
    </row>
    <row r="18" ht="21.75" customHeight="1" spans="1:6">
      <c r="A18" s="276" t="s">
        <v>109</v>
      </c>
      <c r="B18" s="266"/>
      <c r="C18" s="266">
        <v>2067</v>
      </c>
      <c r="D18" s="267">
        <f t="shared" si="1"/>
        <v>2067</v>
      </c>
      <c r="E18" s="268"/>
      <c r="F18" s="271"/>
    </row>
    <row r="19" ht="55" customHeight="1" spans="1:6">
      <c r="A19" s="275" t="s">
        <v>110</v>
      </c>
      <c r="B19" s="266"/>
      <c r="C19" s="266"/>
      <c r="D19" s="267">
        <f t="shared" si="1"/>
        <v>0</v>
      </c>
      <c r="E19" s="268"/>
      <c r="F19" s="277"/>
    </row>
    <row r="20" ht="21.75" customHeight="1" spans="1:6">
      <c r="A20" s="275" t="s">
        <v>111</v>
      </c>
      <c r="B20" s="266"/>
      <c r="C20" s="266"/>
      <c r="D20" s="267">
        <f t="shared" si="1"/>
        <v>0</v>
      </c>
      <c r="E20" s="268"/>
      <c r="F20" s="271"/>
    </row>
    <row r="21" ht="21.75" customHeight="1" spans="1:6">
      <c r="A21" s="275" t="s">
        <v>112</v>
      </c>
      <c r="B21" s="266"/>
      <c r="C21" s="266">
        <v>1855</v>
      </c>
      <c r="D21" s="267">
        <f t="shared" si="1"/>
        <v>1855</v>
      </c>
      <c r="E21" s="268"/>
      <c r="F21" s="271"/>
    </row>
    <row r="22" ht="37" customHeight="1" spans="1:6">
      <c r="A22" s="278" t="s">
        <v>113</v>
      </c>
      <c r="B22" s="266"/>
      <c r="C22" s="266">
        <v>115</v>
      </c>
      <c r="D22" s="267">
        <f t="shared" si="1"/>
        <v>115</v>
      </c>
      <c r="E22" s="268"/>
      <c r="F22" s="271"/>
    </row>
    <row r="23" ht="21.75" customHeight="1" spans="1:8">
      <c r="A23" s="276" t="s">
        <v>114</v>
      </c>
      <c r="B23" s="266">
        <v>1054</v>
      </c>
      <c r="C23" s="266">
        <v>4254</v>
      </c>
      <c r="D23" s="267">
        <f t="shared" si="1"/>
        <v>3200</v>
      </c>
      <c r="E23" s="268">
        <f t="shared" si="0"/>
        <v>303.61</v>
      </c>
      <c r="F23" s="271"/>
      <c r="G23" s="196"/>
      <c r="H23" s="196"/>
    </row>
    <row r="24" ht="21.75" customHeight="1" spans="1:8">
      <c r="A24" s="278" t="s">
        <v>115</v>
      </c>
      <c r="B24" s="266"/>
      <c r="C24" s="266"/>
      <c r="D24" s="267">
        <f t="shared" si="1"/>
        <v>0</v>
      </c>
      <c r="E24" s="268"/>
      <c r="F24" s="271"/>
      <c r="G24" s="196"/>
      <c r="H24" s="196"/>
    </row>
    <row r="25" s="196" customFormat="1" ht="33" customHeight="1" spans="1:7">
      <c r="A25" s="278" t="s">
        <v>116</v>
      </c>
      <c r="B25" s="279">
        <v>1876</v>
      </c>
      <c r="C25" s="266">
        <v>2053</v>
      </c>
      <c r="D25" s="267">
        <f t="shared" si="1"/>
        <v>177</v>
      </c>
      <c r="E25" s="268"/>
      <c r="F25" s="280"/>
      <c r="G25" s="281"/>
    </row>
    <row r="26" ht="21.75" customHeight="1" spans="1:8">
      <c r="A26" s="275" t="s">
        <v>117</v>
      </c>
      <c r="B26" s="266"/>
      <c r="C26" s="266">
        <v>7918</v>
      </c>
      <c r="D26" s="267"/>
      <c r="E26" s="268"/>
      <c r="F26" s="271"/>
      <c r="G26" s="196"/>
      <c r="H26" s="196"/>
    </row>
    <row r="27" ht="29.25" customHeight="1" spans="1:8">
      <c r="A27" s="275" t="s">
        <v>118</v>
      </c>
      <c r="B27" s="266">
        <v>5000</v>
      </c>
      <c r="C27" s="266">
        <f>4050+17000</f>
        <v>21050</v>
      </c>
      <c r="D27" s="267">
        <f t="shared" si="1"/>
        <v>16050</v>
      </c>
      <c r="E27" s="268">
        <f t="shared" si="0"/>
        <v>321</v>
      </c>
      <c r="F27" s="277" t="s">
        <v>119</v>
      </c>
      <c r="G27" s="196"/>
      <c r="H27" s="196"/>
    </row>
    <row r="28" ht="20.1" customHeight="1" spans="2:22">
      <c r="B28" s="282"/>
      <c r="C28" s="282"/>
      <c r="D28" s="282"/>
      <c r="E28" s="282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</row>
    <row r="29" ht="20.1" customHeight="1"/>
    <row r="30" ht="20.1" customHeight="1"/>
    <row r="31" ht="20.1" customHeight="1"/>
    <row r="32" ht="20.1" customHeight="1"/>
    <row r="33" ht="20.1" customHeight="1"/>
    <row r="34" ht="20.1" customHeight="1"/>
    <row r="35" ht="20.1" customHeight="1"/>
    <row r="36" ht="20.1" customHeight="1"/>
    <row r="37" ht="20.1" customHeight="1"/>
    <row r="38" ht="20.1" customHeight="1"/>
    <row r="39" ht="20.1" customHeight="1"/>
    <row r="40" ht="20.1" customHeight="1"/>
    <row r="41" ht="20.1" customHeight="1"/>
    <row r="42" ht="20.1" customHeight="1"/>
    <row r="43" ht="20.1" customHeight="1"/>
    <row r="44" ht="20.1" customHeight="1"/>
    <row r="45" ht="20.1" customHeight="1"/>
    <row r="46" ht="20.1" customHeight="1"/>
    <row r="47" ht="20.1" customHeight="1"/>
    <row r="48" ht="20.1" customHeight="1"/>
    <row r="49" ht="20.1" customHeight="1"/>
    <row r="50" ht="20.1" customHeight="1"/>
    <row r="51" ht="20.1" customHeight="1"/>
    <row r="52" ht="20.1" customHeight="1"/>
    <row r="53" ht="20.1" customHeight="1"/>
    <row r="54" ht="20.1" customHeight="1"/>
    <row r="55" ht="20.1" customHeight="1"/>
    <row r="56" ht="20.1" customHeight="1"/>
    <row r="57" ht="20.1" customHeight="1"/>
    <row r="58" ht="20.1" customHeight="1"/>
    <row r="59" ht="20.1" customHeight="1"/>
    <row r="60" ht="20.1" customHeight="1"/>
    <row r="61" ht="20.1" customHeight="1"/>
    <row r="62" ht="20.1" customHeight="1"/>
    <row r="63" ht="20.1" customHeight="1"/>
    <row r="64" ht="20.1" customHeight="1"/>
    <row r="65" ht="20.1" customHeight="1"/>
    <row r="66" ht="20.1" customHeight="1"/>
    <row r="67" ht="20.1" customHeight="1"/>
    <row r="68" ht="20.1" customHeight="1"/>
    <row r="69" ht="20.1" customHeight="1"/>
    <row r="70" ht="20.1" customHeight="1"/>
    <row r="71" ht="20.1" customHeight="1"/>
    <row r="72" ht="20.1" customHeight="1"/>
    <row r="73" ht="20.1" customHeight="1"/>
    <row r="74" ht="20.1" customHeight="1"/>
    <row r="75" ht="20.1" customHeight="1"/>
    <row r="76" ht="20.1" customHeight="1"/>
    <row r="77" ht="20.1" customHeight="1"/>
    <row r="78" ht="20.1" customHeight="1"/>
    <row r="79" ht="20.1" customHeight="1"/>
    <row r="80" ht="20.1" customHeight="1"/>
    <row r="81" ht="20.1" customHeight="1"/>
    <row r="82" ht="20.1" customHeight="1"/>
    <row r="83" ht="20.1" customHeight="1"/>
    <row r="84" ht="20.1" customHeight="1"/>
    <row r="85" ht="20.1" customHeight="1"/>
    <row r="86" ht="20.1" customHeight="1"/>
    <row r="87" ht="20.1" customHeight="1"/>
    <row r="88" ht="20.1" customHeight="1"/>
    <row r="89" ht="20.1" customHeight="1"/>
    <row r="90" ht="20.1" customHeight="1"/>
    <row r="91" ht="20.1" customHeight="1"/>
    <row r="92" ht="20.1" customHeight="1"/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</sheetData>
  <mergeCells count="6">
    <mergeCell ref="A2:F2"/>
    <mergeCell ref="D4:E4"/>
    <mergeCell ref="A4:A5"/>
    <mergeCell ref="B4:B5"/>
    <mergeCell ref="C4:C5"/>
    <mergeCell ref="F4:F5"/>
  </mergeCells>
  <printOptions horizontalCentered="1"/>
  <pageMargins left="0.590277777777778" right="0.590277777777778" top="0.590277777777778" bottom="0.590277777777778" header="0.196527777777778" footer="0.1562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1"/>
  <sheetViews>
    <sheetView showZeros="0" workbookViewId="0">
      <pane ySplit="5" topLeftCell="A5" activePane="bottomLeft" state="frozen"/>
      <selection/>
      <selection pane="bottomLeft" activeCell="A1" sqref="$A1:$XFD1048576"/>
    </sheetView>
  </sheetViews>
  <sheetFormatPr defaultColWidth="9" defaultRowHeight="15.75"/>
  <cols>
    <col min="1" max="3" width="3.5" style="212" customWidth="1"/>
    <col min="4" max="4" width="14.5" style="213" customWidth="1"/>
    <col min="5" max="6" width="11.5083333333333" style="214" customWidth="1"/>
    <col min="7" max="7" width="9.96666666666667" style="214" customWidth="1"/>
    <col min="8" max="8" width="8.7" style="214" customWidth="1"/>
    <col min="9" max="9" width="9.96666666666667" style="214" customWidth="1"/>
    <col min="10" max="10" width="9.54166666666667" style="214" customWidth="1"/>
    <col min="11" max="11" width="10.75" style="214" customWidth="1"/>
    <col min="12" max="12" width="10.375" style="214"/>
    <col min="13" max="13" width="9.375" style="211"/>
    <col min="14" max="14" width="9" style="211"/>
    <col min="15" max="15" width="9.375" style="211"/>
    <col min="16" max="16" width="10.375" style="211"/>
    <col min="17" max="17" width="14.25" style="211" customWidth="1"/>
    <col min="18" max="16365" width="9" style="211"/>
    <col min="16366" max="16384" width="9" style="167"/>
  </cols>
  <sheetData>
    <row r="1" ht="26" customHeight="1" spans="1:1">
      <c r="A1" s="216" t="s">
        <v>120</v>
      </c>
    </row>
    <row r="2" s="211" customFormat="1" ht="36.75" customHeight="1" spans="1:15">
      <c r="A2" s="217"/>
      <c r="B2" s="218" t="s">
        <v>9</v>
      </c>
      <c r="C2" s="219"/>
      <c r="D2" s="220"/>
      <c r="E2" s="221"/>
      <c r="F2" s="221"/>
      <c r="G2" s="221"/>
      <c r="H2" s="222"/>
      <c r="I2" s="221"/>
      <c r="J2" s="221"/>
      <c r="K2" s="221"/>
      <c r="L2" s="221"/>
      <c r="M2" s="219"/>
      <c r="N2" s="219"/>
      <c r="O2" s="219"/>
    </row>
    <row r="3" s="211" customFormat="1" ht="17" customHeight="1" spans="1:15">
      <c r="A3" s="217"/>
      <c r="B3" s="223"/>
      <c r="C3" s="224"/>
      <c r="D3" s="224"/>
      <c r="E3" s="225"/>
      <c r="F3" s="225"/>
      <c r="G3" s="225"/>
      <c r="H3" s="226"/>
      <c r="I3" s="225"/>
      <c r="J3" s="225"/>
      <c r="K3" s="225"/>
      <c r="L3" s="225"/>
      <c r="M3" s="243"/>
      <c r="N3" s="243"/>
      <c r="O3" s="244" t="s">
        <v>121</v>
      </c>
    </row>
    <row r="4" s="211" customFormat="1" ht="18" customHeight="1" spans="1:15">
      <c r="A4" s="227" t="s">
        <v>122</v>
      </c>
      <c r="B4" s="227" t="s">
        <v>123</v>
      </c>
      <c r="C4" s="228" t="s">
        <v>124</v>
      </c>
      <c r="D4" s="229" t="s">
        <v>125</v>
      </c>
      <c r="E4" s="241" t="s">
        <v>126</v>
      </c>
      <c r="F4" s="241"/>
      <c r="G4" s="231" t="s">
        <v>127</v>
      </c>
      <c r="H4" s="232"/>
      <c r="I4" s="231"/>
      <c r="J4" s="231"/>
      <c r="K4" s="231"/>
      <c r="L4" s="231" t="s">
        <v>128</v>
      </c>
      <c r="M4" s="245" t="s">
        <v>129</v>
      </c>
      <c r="N4" s="245"/>
      <c r="O4" s="245"/>
    </row>
    <row r="5" s="211" customFormat="1" ht="30.75" customHeight="1" spans="1:15">
      <c r="A5" s="227"/>
      <c r="B5" s="227"/>
      <c r="C5" s="228"/>
      <c r="D5" s="229"/>
      <c r="E5" s="242"/>
      <c r="F5" s="231" t="s">
        <v>130</v>
      </c>
      <c r="G5" s="231" t="s">
        <v>131</v>
      </c>
      <c r="H5" s="231" t="s">
        <v>132</v>
      </c>
      <c r="I5" s="231" t="s">
        <v>133</v>
      </c>
      <c r="J5" s="231" t="s">
        <v>134</v>
      </c>
      <c r="K5" s="231" t="s">
        <v>135</v>
      </c>
      <c r="L5" s="231"/>
      <c r="M5" s="245" t="s">
        <v>130</v>
      </c>
      <c r="N5" s="245" t="s">
        <v>136</v>
      </c>
      <c r="O5" s="245" t="s">
        <v>137</v>
      </c>
    </row>
    <row r="6" s="211" customFormat="1" ht="24" customHeight="1" spans="1:15">
      <c r="A6" s="227"/>
      <c r="B6" s="227"/>
      <c r="C6" s="228"/>
      <c r="D6" s="234" t="s">
        <v>138</v>
      </c>
      <c r="E6" s="235">
        <v>404193</v>
      </c>
      <c r="F6" s="235">
        <v>403108</v>
      </c>
      <c r="G6" s="235">
        <f>60424-1085</f>
        <v>59339</v>
      </c>
      <c r="H6" s="235">
        <v>4984</v>
      </c>
      <c r="I6" s="235">
        <v>92</v>
      </c>
      <c r="J6" s="235">
        <v>9537</v>
      </c>
      <c r="K6" s="235">
        <v>329156</v>
      </c>
      <c r="L6" s="235">
        <v>1085</v>
      </c>
      <c r="M6" s="235">
        <v>1614</v>
      </c>
      <c r="N6" s="235"/>
      <c r="O6" s="235">
        <v>1614</v>
      </c>
    </row>
    <row r="7" s="211" customFormat="1" ht="24" customHeight="1" spans="1:15">
      <c r="A7" s="227" t="s">
        <v>139</v>
      </c>
      <c r="B7" s="227"/>
      <c r="C7" s="228"/>
      <c r="D7" s="234" t="s">
        <v>140</v>
      </c>
      <c r="E7" s="235">
        <v>89275</v>
      </c>
      <c r="F7" s="235">
        <v>89275</v>
      </c>
      <c r="G7" s="235">
        <v>26503</v>
      </c>
      <c r="H7" s="235">
        <v>2322</v>
      </c>
      <c r="I7" s="235">
        <v>92</v>
      </c>
      <c r="J7" s="235">
        <v>4755</v>
      </c>
      <c r="K7" s="235">
        <v>55603</v>
      </c>
      <c r="L7" s="235"/>
      <c r="M7" s="235"/>
      <c r="N7" s="235"/>
      <c r="O7" s="235"/>
    </row>
    <row r="8" s="211" customFormat="1" ht="24" customHeight="1" spans="1:15">
      <c r="A8" s="227" t="s">
        <v>139</v>
      </c>
      <c r="B8" s="227" t="s">
        <v>141</v>
      </c>
      <c r="C8" s="228"/>
      <c r="D8" s="234" t="s">
        <v>142</v>
      </c>
      <c r="E8" s="235">
        <v>769</v>
      </c>
      <c r="F8" s="235">
        <v>769</v>
      </c>
      <c r="G8" s="235">
        <v>448</v>
      </c>
      <c r="H8" s="235">
        <v>95</v>
      </c>
      <c r="I8" s="235">
        <v>0</v>
      </c>
      <c r="J8" s="235">
        <v>166</v>
      </c>
      <c r="K8" s="235">
        <v>61</v>
      </c>
      <c r="L8" s="235"/>
      <c r="M8" s="235"/>
      <c r="N8" s="235"/>
      <c r="O8" s="235"/>
    </row>
    <row r="9" s="211" customFormat="1" ht="24" customHeight="1" spans="1:15">
      <c r="A9" s="227" t="s">
        <v>139</v>
      </c>
      <c r="B9" s="227" t="s">
        <v>141</v>
      </c>
      <c r="C9" s="228" t="s">
        <v>141</v>
      </c>
      <c r="D9" s="234" t="s">
        <v>143</v>
      </c>
      <c r="E9" s="235">
        <v>547</v>
      </c>
      <c r="F9" s="235">
        <v>547</v>
      </c>
      <c r="G9" s="235">
        <v>448</v>
      </c>
      <c r="H9" s="235">
        <v>95</v>
      </c>
      <c r="I9" s="235">
        <v>0</v>
      </c>
      <c r="J9" s="235">
        <v>5</v>
      </c>
      <c r="K9" s="235">
        <v>0</v>
      </c>
      <c r="L9" s="235"/>
      <c r="M9" s="235"/>
      <c r="N9" s="235"/>
      <c r="O9" s="235"/>
    </row>
    <row r="10" s="211" customFormat="1" ht="24" customHeight="1" spans="1:15">
      <c r="A10" s="227" t="s">
        <v>139</v>
      </c>
      <c r="B10" s="227" t="s">
        <v>141</v>
      </c>
      <c r="C10" s="228" t="s">
        <v>144</v>
      </c>
      <c r="D10" s="234" t="s">
        <v>145</v>
      </c>
      <c r="E10" s="235">
        <v>113</v>
      </c>
      <c r="F10" s="235">
        <v>113</v>
      </c>
      <c r="G10" s="235">
        <v>0</v>
      </c>
      <c r="H10" s="235">
        <v>0</v>
      </c>
      <c r="I10" s="235">
        <v>0</v>
      </c>
      <c r="J10" s="235">
        <v>92</v>
      </c>
      <c r="K10" s="235">
        <v>21</v>
      </c>
      <c r="L10" s="235"/>
      <c r="M10" s="235"/>
      <c r="N10" s="235"/>
      <c r="O10" s="235"/>
    </row>
    <row r="11" s="211" customFormat="1" ht="24" customHeight="1" spans="1:15">
      <c r="A11" s="227" t="s">
        <v>139</v>
      </c>
      <c r="B11" s="227" t="s">
        <v>141</v>
      </c>
      <c r="C11" s="228" t="s">
        <v>146</v>
      </c>
      <c r="D11" s="234" t="s">
        <v>147</v>
      </c>
      <c r="E11" s="235">
        <v>35</v>
      </c>
      <c r="F11" s="235">
        <v>35</v>
      </c>
      <c r="G11" s="235">
        <v>0</v>
      </c>
      <c r="H11" s="235">
        <v>0</v>
      </c>
      <c r="I11" s="235">
        <v>0</v>
      </c>
      <c r="J11" s="235">
        <v>0</v>
      </c>
      <c r="K11" s="235">
        <v>35</v>
      </c>
      <c r="L11" s="235"/>
      <c r="M11" s="235"/>
      <c r="N11" s="235"/>
      <c r="O11" s="235"/>
    </row>
    <row r="12" s="211" customFormat="1" ht="24" customHeight="1" spans="1:15">
      <c r="A12" s="227" t="s">
        <v>139</v>
      </c>
      <c r="B12" s="227" t="s">
        <v>141</v>
      </c>
      <c r="C12" s="228" t="s">
        <v>148</v>
      </c>
      <c r="D12" s="234" t="s">
        <v>149</v>
      </c>
      <c r="E12" s="235">
        <v>6</v>
      </c>
      <c r="F12" s="235">
        <v>6</v>
      </c>
      <c r="G12" s="235">
        <v>0</v>
      </c>
      <c r="H12" s="235">
        <v>0</v>
      </c>
      <c r="I12" s="235">
        <v>0</v>
      </c>
      <c r="J12" s="235">
        <v>1</v>
      </c>
      <c r="K12" s="235">
        <v>6</v>
      </c>
      <c r="L12" s="235">
        <v>0</v>
      </c>
      <c r="M12" s="235">
        <v>0</v>
      </c>
      <c r="N12" s="235">
        <v>0</v>
      </c>
      <c r="O12" s="235">
        <v>0</v>
      </c>
    </row>
    <row r="13" s="211" customFormat="1" ht="24" customHeight="1" spans="1:15">
      <c r="A13" s="227" t="s">
        <v>139</v>
      </c>
      <c r="B13" s="227" t="s">
        <v>141</v>
      </c>
      <c r="C13" s="228" t="s">
        <v>150</v>
      </c>
      <c r="D13" s="234" t="s">
        <v>151</v>
      </c>
      <c r="E13" s="235">
        <v>54</v>
      </c>
      <c r="F13" s="235">
        <v>54</v>
      </c>
      <c r="G13" s="235">
        <v>0</v>
      </c>
      <c r="H13" s="235">
        <v>0</v>
      </c>
      <c r="I13" s="235">
        <v>0</v>
      </c>
      <c r="J13" s="235">
        <v>54</v>
      </c>
      <c r="K13" s="235">
        <v>0</v>
      </c>
      <c r="L13" s="235">
        <v>0</v>
      </c>
      <c r="M13" s="235">
        <v>0</v>
      </c>
      <c r="N13" s="235">
        <v>0</v>
      </c>
      <c r="O13" s="235">
        <v>0</v>
      </c>
    </row>
    <row r="14" s="211" customFormat="1" ht="24" customHeight="1" spans="1:15">
      <c r="A14" s="227" t="s">
        <v>139</v>
      </c>
      <c r="B14" s="227" t="s">
        <v>141</v>
      </c>
      <c r="C14" s="228" t="s">
        <v>152</v>
      </c>
      <c r="D14" s="234" t="s">
        <v>153</v>
      </c>
      <c r="E14" s="235">
        <v>10</v>
      </c>
      <c r="F14" s="235">
        <v>10</v>
      </c>
      <c r="G14" s="235">
        <v>0</v>
      </c>
      <c r="H14" s="235">
        <v>0</v>
      </c>
      <c r="I14" s="235">
        <v>0</v>
      </c>
      <c r="J14" s="235">
        <v>10</v>
      </c>
      <c r="K14" s="235">
        <v>0</v>
      </c>
      <c r="L14" s="235">
        <v>0</v>
      </c>
      <c r="M14" s="235">
        <v>0</v>
      </c>
      <c r="N14" s="235">
        <v>0</v>
      </c>
      <c r="O14" s="235">
        <v>0</v>
      </c>
    </row>
    <row r="15" s="211" customFormat="1" ht="24" customHeight="1" spans="1:15">
      <c r="A15" s="227" t="s">
        <v>139</v>
      </c>
      <c r="B15" s="227" t="s">
        <v>141</v>
      </c>
      <c r="C15" s="228" t="s">
        <v>154</v>
      </c>
      <c r="D15" s="234" t="s">
        <v>155</v>
      </c>
      <c r="E15" s="235">
        <v>4</v>
      </c>
      <c r="F15" s="235">
        <v>4</v>
      </c>
      <c r="G15" s="235">
        <v>0</v>
      </c>
      <c r="H15" s="235">
        <v>0</v>
      </c>
      <c r="I15" s="235">
        <v>0</v>
      </c>
      <c r="J15" s="235">
        <v>4</v>
      </c>
      <c r="K15" s="235">
        <v>0</v>
      </c>
      <c r="L15" s="235">
        <v>0</v>
      </c>
      <c r="M15" s="235">
        <v>0</v>
      </c>
      <c r="N15" s="235">
        <v>0</v>
      </c>
      <c r="O15" s="235">
        <v>0</v>
      </c>
    </row>
    <row r="16" s="211" customFormat="1" ht="24" customHeight="1" spans="1:15">
      <c r="A16" s="227" t="s">
        <v>139</v>
      </c>
      <c r="B16" s="227" t="s">
        <v>144</v>
      </c>
      <c r="C16" s="228"/>
      <c r="D16" s="234" t="s">
        <v>156</v>
      </c>
      <c r="E16" s="235">
        <v>542</v>
      </c>
      <c r="F16" s="235">
        <v>542</v>
      </c>
      <c r="G16" s="235">
        <v>284</v>
      </c>
      <c r="H16" s="235">
        <v>72</v>
      </c>
      <c r="I16" s="235">
        <v>0</v>
      </c>
      <c r="J16" s="235">
        <v>150</v>
      </c>
      <c r="K16" s="235">
        <v>35</v>
      </c>
      <c r="L16" s="235">
        <v>0</v>
      </c>
      <c r="M16" s="235">
        <v>0</v>
      </c>
      <c r="N16" s="235">
        <v>0</v>
      </c>
      <c r="O16" s="235">
        <v>0</v>
      </c>
    </row>
    <row r="17" s="211" customFormat="1" ht="24" customHeight="1" spans="1:15">
      <c r="A17" s="227" t="s">
        <v>139</v>
      </c>
      <c r="B17" s="227" t="s">
        <v>144</v>
      </c>
      <c r="C17" s="228" t="s">
        <v>141</v>
      </c>
      <c r="D17" s="234" t="s">
        <v>157</v>
      </c>
      <c r="E17" s="235">
        <v>358</v>
      </c>
      <c r="F17" s="235">
        <v>358</v>
      </c>
      <c r="G17" s="235">
        <v>284</v>
      </c>
      <c r="H17" s="235">
        <v>72</v>
      </c>
      <c r="I17" s="235">
        <v>0</v>
      </c>
      <c r="J17" s="235">
        <v>2</v>
      </c>
      <c r="K17" s="235">
        <v>0</v>
      </c>
      <c r="L17" s="235">
        <v>0</v>
      </c>
      <c r="M17" s="235">
        <v>0</v>
      </c>
      <c r="N17" s="235">
        <v>0</v>
      </c>
      <c r="O17" s="235">
        <v>0</v>
      </c>
    </row>
    <row r="18" s="211" customFormat="1" ht="24" customHeight="1" spans="1:15">
      <c r="A18" s="227" t="s">
        <v>139</v>
      </c>
      <c r="B18" s="227" t="s">
        <v>144</v>
      </c>
      <c r="C18" s="228" t="s">
        <v>144</v>
      </c>
      <c r="D18" s="234" t="s">
        <v>158</v>
      </c>
      <c r="E18" s="235">
        <v>149</v>
      </c>
      <c r="F18" s="235">
        <v>149</v>
      </c>
      <c r="G18" s="235">
        <v>0</v>
      </c>
      <c r="H18" s="235">
        <v>0</v>
      </c>
      <c r="I18" s="235">
        <v>0</v>
      </c>
      <c r="J18" s="235">
        <v>149</v>
      </c>
      <c r="K18" s="235">
        <v>0</v>
      </c>
      <c r="L18" s="235">
        <v>0</v>
      </c>
      <c r="M18" s="235">
        <v>0</v>
      </c>
      <c r="N18" s="235">
        <v>0</v>
      </c>
      <c r="O18" s="235">
        <v>0</v>
      </c>
    </row>
    <row r="19" s="211" customFormat="1" ht="24" customHeight="1" spans="1:15">
      <c r="A19" s="227" t="s">
        <v>139</v>
      </c>
      <c r="B19" s="227" t="s">
        <v>144</v>
      </c>
      <c r="C19" s="228" t="s">
        <v>146</v>
      </c>
      <c r="D19" s="234" t="s">
        <v>159</v>
      </c>
      <c r="E19" s="235">
        <v>35</v>
      </c>
      <c r="F19" s="235">
        <v>35</v>
      </c>
      <c r="G19" s="235">
        <v>0</v>
      </c>
      <c r="H19" s="235">
        <v>0</v>
      </c>
      <c r="I19" s="235">
        <v>0</v>
      </c>
      <c r="J19" s="235">
        <v>0</v>
      </c>
      <c r="K19" s="235">
        <v>35</v>
      </c>
      <c r="L19" s="235">
        <v>0</v>
      </c>
      <c r="M19" s="235">
        <v>0</v>
      </c>
      <c r="N19" s="235">
        <v>0</v>
      </c>
      <c r="O19" s="235">
        <v>0</v>
      </c>
    </row>
    <row r="20" s="211" customFormat="1" ht="24" customHeight="1" spans="1:15">
      <c r="A20" s="227" t="s">
        <v>139</v>
      </c>
      <c r="B20" s="227" t="s">
        <v>160</v>
      </c>
      <c r="C20" s="228"/>
      <c r="D20" s="234" t="s">
        <v>161</v>
      </c>
      <c r="E20" s="235">
        <v>16193</v>
      </c>
      <c r="F20" s="235">
        <v>16193</v>
      </c>
      <c r="G20" s="235">
        <v>6132</v>
      </c>
      <c r="H20" s="235">
        <v>975</v>
      </c>
      <c r="I20" s="235">
        <v>92</v>
      </c>
      <c r="J20" s="235">
        <v>3228</v>
      </c>
      <c r="K20" s="235">
        <v>5766</v>
      </c>
      <c r="L20" s="235">
        <v>0</v>
      </c>
      <c r="M20" s="235">
        <v>0</v>
      </c>
      <c r="N20" s="235">
        <v>0</v>
      </c>
      <c r="O20" s="235">
        <v>0</v>
      </c>
    </row>
    <row r="21" s="211" customFormat="1" ht="24" customHeight="1" spans="1:15">
      <c r="A21" s="227" t="s">
        <v>139</v>
      </c>
      <c r="B21" s="227" t="s">
        <v>160</v>
      </c>
      <c r="C21" s="228" t="s">
        <v>141</v>
      </c>
      <c r="D21" s="234" t="s">
        <v>162</v>
      </c>
      <c r="E21" s="235">
        <v>7216</v>
      </c>
      <c r="F21" s="235">
        <v>7216</v>
      </c>
      <c r="G21" s="235">
        <v>6132</v>
      </c>
      <c r="H21" s="235">
        <v>975</v>
      </c>
      <c r="I21" s="235">
        <v>92</v>
      </c>
      <c r="J21" s="235">
        <v>18</v>
      </c>
      <c r="K21" s="235">
        <v>0</v>
      </c>
      <c r="L21" s="235">
        <v>0</v>
      </c>
      <c r="M21" s="235">
        <v>0</v>
      </c>
      <c r="N21" s="235">
        <v>0</v>
      </c>
      <c r="O21" s="235">
        <v>0</v>
      </c>
    </row>
    <row r="22" s="211" customFormat="1" ht="24" customHeight="1" spans="1:15">
      <c r="A22" s="227" t="s">
        <v>139</v>
      </c>
      <c r="B22" s="227" t="s">
        <v>160</v>
      </c>
      <c r="C22" s="228" t="s">
        <v>144</v>
      </c>
      <c r="D22" s="234" t="s">
        <v>163</v>
      </c>
      <c r="E22" s="235">
        <v>4913</v>
      </c>
      <c r="F22" s="235">
        <v>4913</v>
      </c>
      <c r="G22" s="235">
        <v>0</v>
      </c>
      <c r="H22" s="235">
        <v>0</v>
      </c>
      <c r="I22" s="235">
        <v>0</v>
      </c>
      <c r="J22" s="235">
        <v>3092</v>
      </c>
      <c r="K22" s="235">
        <v>1821</v>
      </c>
      <c r="L22" s="235">
        <v>0</v>
      </c>
      <c r="M22" s="235">
        <v>0</v>
      </c>
      <c r="N22" s="235">
        <v>0</v>
      </c>
      <c r="O22" s="235">
        <v>0</v>
      </c>
    </row>
    <row r="23" s="211" customFormat="1" ht="24" customHeight="1" spans="1:15">
      <c r="A23" s="227" t="s">
        <v>139</v>
      </c>
      <c r="B23" s="227" t="s">
        <v>160</v>
      </c>
      <c r="C23" s="228" t="s">
        <v>160</v>
      </c>
      <c r="D23" s="234" t="s">
        <v>164</v>
      </c>
      <c r="E23" s="235">
        <v>2558</v>
      </c>
      <c r="F23" s="235">
        <v>2558</v>
      </c>
      <c r="G23" s="235">
        <v>0</v>
      </c>
      <c r="H23" s="235">
        <v>0</v>
      </c>
      <c r="I23" s="235">
        <v>0</v>
      </c>
      <c r="J23" s="235">
        <v>13</v>
      </c>
      <c r="K23" s="235">
        <v>2545</v>
      </c>
      <c r="L23" s="235">
        <v>0</v>
      </c>
      <c r="M23" s="235">
        <v>0</v>
      </c>
      <c r="N23" s="235">
        <v>0</v>
      </c>
      <c r="O23" s="235">
        <v>0</v>
      </c>
    </row>
    <row r="24" s="211" customFormat="1" ht="24" customHeight="1" spans="1:15">
      <c r="A24" s="227" t="s">
        <v>139</v>
      </c>
      <c r="B24" s="227" t="s">
        <v>160</v>
      </c>
      <c r="C24" s="228" t="s">
        <v>165</v>
      </c>
      <c r="D24" s="234" t="s">
        <v>166</v>
      </c>
      <c r="E24" s="235">
        <v>735</v>
      </c>
      <c r="F24" s="235">
        <v>735</v>
      </c>
      <c r="G24" s="235">
        <v>0</v>
      </c>
      <c r="H24" s="235">
        <v>0</v>
      </c>
      <c r="I24" s="235">
        <v>0</v>
      </c>
      <c r="J24" s="235">
        <v>12</v>
      </c>
      <c r="K24" s="235">
        <v>723</v>
      </c>
      <c r="L24" s="235">
        <v>0</v>
      </c>
      <c r="M24" s="235">
        <v>0</v>
      </c>
      <c r="N24" s="235">
        <v>0</v>
      </c>
      <c r="O24" s="235">
        <v>0</v>
      </c>
    </row>
    <row r="25" s="211" customFormat="1" ht="24" customHeight="1" spans="1:15">
      <c r="A25" s="227" t="s">
        <v>139</v>
      </c>
      <c r="B25" s="227" t="s">
        <v>160</v>
      </c>
      <c r="C25" s="228" t="s">
        <v>148</v>
      </c>
      <c r="D25" s="234" t="s">
        <v>167</v>
      </c>
      <c r="E25" s="235">
        <v>6</v>
      </c>
      <c r="F25" s="235">
        <v>6</v>
      </c>
      <c r="G25" s="235">
        <v>0</v>
      </c>
      <c r="H25" s="235">
        <v>0</v>
      </c>
      <c r="I25" s="235">
        <v>0</v>
      </c>
      <c r="J25" s="235">
        <v>6</v>
      </c>
      <c r="K25" s="235">
        <v>0</v>
      </c>
      <c r="L25" s="235">
        <v>0</v>
      </c>
      <c r="M25" s="235">
        <v>0</v>
      </c>
      <c r="N25" s="235">
        <v>0</v>
      </c>
      <c r="O25" s="235">
        <v>0</v>
      </c>
    </row>
    <row r="26" s="211" customFormat="1" ht="24" customHeight="1" spans="1:15">
      <c r="A26" s="227" t="s">
        <v>139</v>
      </c>
      <c r="B26" s="227" t="s">
        <v>160</v>
      </c>
      <c r="C26" s="228" t="s">
        <v>152</v>
      </c>
      <c r="D26" s="234" t="s">
        <v>168</v>
      </c>
      <c r="E26" s="235">
        <v>257</v>
      </c>
      <c r="F26" s="235">
        <v>257</v>
      </c>
      <c r="G26" s="235">
        <v>0</v>
      </c>
      <c r="H26" s="235">
        <v>0</v>
      </c>
      <c r="I26" s="235">
        <v>0</v>
      </c>
      <c r="J26" s="235">
        <v>29</v>
      </c>
      <c r="K26" s="235">
        <v>228</v>
      </c>
      <c r="L26" s="235">
        <v>0</v>
      </c>
      <c r="M26" s="235">
        <v>0</v>
      </c>
      <c r="N26" s="235">
        <v>0</v>
      </c>
      <c r="O26" s="235">
        <v>0</v>
      </c>
    </row>
    <row r="27" s="211" customFormat="1" ht="24" customHeight="1" spans="1:15">
      <c r="A27" s="227" t="s">
        <v>139</v>
      </c>
      <c r="B27" s="227" t="s">
        <v>160</v>
      </c>
      <c r="C27" s="228" t="s">
        <v>154</v>
      </c>
      <c r="D27" s="234" t="s">
        <v>169</v>
      </c>
      <c r="E27" s="235">
        <v>508</v>
      </c>
      <c r="F27" s="235">
        <v>508</v>
      </c>
      <c r="G27" s="235">
        <v>0</v>
      </c>
      <c r="H27" s="235">
        <v>0</v>
      </c>
      <c r="I27" s="235">
        <v>0</v>
      </c>
      <c r="J27" s="235">
        <v>58</v>
      </c>
      <c r="K27" s="235">
        <v>450</v>
      </c>
      <c r="L27" s="235">
        <v>0</v>
      </c>
      <c r="M27" s="235">
        <v>0</v>
      </c>
      <c r="N27" s="235">
        <v>0</v>
      </c>
      <c r="O27" s="235">
        <v>0</v>
      </c>
    </row>
    <row r="28" s="211" customFormat="1" ht="24" customHeight="1" spans="1:15">
      <c r="A28" s="227" t="s">
        <v>139</v>
      </c>
      <c r="B28" s="227" t="s">
        <v>146</v>
      </c>
      <c r="C28" s="228"/>
      <c r="D28" s="234" t="s">
        <v>170</v>
      </c>
      <c r="E28" s="235">
        <v>1104</v>
      </c>
      <c r="F28" s="235">
        <v>1104</v>
      </c>
      <c r="G28" s="235">
        <v>242</v>
      </c>
      <c r="H28" s="235">
        <v>49</v>
      </c>
      <c r="I28" s="235">
        <v>0</v>
      </c>
      <c r="J28" s="235">
        <v>43</v>
      </c>
      <c r="K28" s="235">
        <v>770</v>
      </c>
      <c r="L28" s="235">
        <v>0</v>
      </c>
      <c r="M28" s="235">
        <v>0</v>
      </c>
      <c r="N28" s="235">
        <v>0</v>
      </c>
      <c r="O28" s="235">
        <v>0</v>
      </c>
    </row>
    <row r="29" s="211" customFormat="1" ht="24" customHeight="1" spans="1:15">
      <c r="A29" s="227" t="s">
        <v>139</v>
      </c>
      <c r="B29" s="227" t="s">
        <v>146</v>
      </c>
      <c r="C29" s="228" t="s">
        <v>141</v>
      </c>
      <c r="D29" s="234" t="s">
        <v>171</v>
      </c>
      <c r="E29" s="235">
        <v>292</v>
      </c>
      <c r="F29" s="235">
        <v>292</v>
      </c>
      <c r="G29" s="235">
        <v>242</v>
      </c>
      <c r="H29" s="235">
        <v>49</v>
      </c>
      <c r="I29" s="235">
        <v>0</v>
      </c>
      <c r="J29" s="235">
        <v>1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</row>
    <row r="30" s="211" customFormat="1" ht="24" customHeight="1" spans="1:15">
      <c r="A30" s="227" t="s">
        <v>139</v>
      </c>
      <c r="B30" s="227" t="s">
        <v>146</v>
      </c>
      <c r="C30" s="228" t="s">
        <v>144</v>
      </c>
      <c r="D30" s="234" t="s">
        <v>172</v>
      </c>
      <c r="E30" s="235">
        <v>119</v>
      </c>
      <c r="F30" s="235">
        <v>119</v>
      </c>
      <c r="G30" s="235">
        <v>0</v>
      </c>
      <c r="H30" s="235">
        <v>0</v>
      </c>
      <c r="I30" s="235">
        <v>0</v>
      </c>
      <c r="J30" s="235">
        <v>19</v>
      </c>
      <c r="K30" s="235">
        <v>100</v>
      </c>
      <c r="L30" s="235">
        <v>0</v>
      </c>
      <c r="M30" s="235">
        <v>0</v>
      </c>
      <c r="N30" s="235">
        <v>0</v>
      </c>
      <c r="O30" s="235">
        <v>0</v>
      </c>
    </row>
    <row r="31" s="211" customFormat="1" ht="24" customHeight="1" spans="1:15">
      <c r="A31" s="227" t="s">
        <v>139</v>
      </c>
      <c r="B31" s="227" t="s">
        <v>146</v>
      </c>
      <c r="C31" s="228" t="s">
        <v>146</v>
      </c>
      <c r="D31" s="234" t="s">
        <v>173</v>
      </c>
      <c r="E31" s="235">
        <v>100</v>
      </c>
      <c r="F31" s="235">
        <v>100</v>
      </c>
      <c r="G31" s="235">
        <v>0</v>
      </c>
      <c r="H31" s="235">
        <v>0</v>
      </c>
      <c r="I31" s="235">
        <v>0</v>
      </c>
      <c r="J31" s="235">
        <v>0</v>
      </c>
      <c r="K31" s="235">
        <v>100</v>
      </c>
      <c r="L31" s="235">
        <v>0</v>
      </c>
      <c r="M31" s="235">
        <v>0</v>
      </c>
      <c r="N31" s="235">
        <v>0</v>
      </c>
      <c r="O31" s="235">
        <v>0</v>
      </c>
    </row>
    <row r="32" s="211" customFormat="1" ht="24" customHeight="1" spans="1:15">
      <c r="A32" s="227" t="s">
        <v>139</v>
      </c>
      <c r="B32" s="227" t="s">
        <v>146</v>
      </c>
      <c r="C32" s="228" t="s">
        <v>148</v>
      </c>
      <c r="D32" s="234" t="s">
        <v>174</v>
      </c>
      <c r="E32" s="235">
        <v>23</v>
      </c>
      <c r="F32" s="235">
        <v>23</v>
      </c>
      <c r="G32" s="235">
        <v>0</v>
      </c>
      <c r="H32" s="235">
        <v>0</v>
      </c>
      <c r="I32" s="235">
        <v>0</v>
      </c>
      <c r="J32" s="235">
        <v>3</v>
      </c>
      <c r="K32" s="235">
        <v>20</v>
      </c>
      <c r="L32" s="235">
        <v>0</v>
      </c>
      <c r="M32" s="235">
        <v>0</v>
      </c>
      <c r="N32" s="235">
        <v>0</v>
      </c>
      <c r="O32" s="235">
        <v>0</v>
      </c>
    </row>
    <row r="33" s="211" customFormat="1" ht="24" customHeight="1" spans="1:15">
      <c r="A33" s="227" t="s">
        <v>139</v>
      </c>
      <c r="B33" s="227" t="s">
        <v>146</v>
      </c>
      <c r="C33" s="228" t="s">
        <v>175</v>
      </c>
      <c r="D33" s="234" t="s">
        <v>176</v>
      </c>
      <c r="E33" s="235">
        <v>70</v>
      </c>
      <c r="F33" s="235">
        <v>70</v>
      </c>
      <c r="G33" s="235">
        <v>0</v>
      </c>
      <c r="H33" s="235">
        <v>0</v>
      </c>
      <c r="I33" s="235">
        <v>0</v>
      </c>
      <c r="J33" s="235">
        <v>20</v>
      </c>
      <c r="K33" s="235">
        <v>50</v>
      </c>
      <c r="L33" s="235">
        <v>0</v>
      </c>
      <c r="M33" s="235">
        <v>0</v>
      </c>
      <c r="N33" s="235">
        <v>0</v>
      </c>
      <c r="O33" s="235">
        <v>0</v>
      </c>
    </row>
    <row r="34" s="211" customFormat="1" ht="24" customHeight="1" spans="1:15">
      <c r="A34" s="227" t="s">
        <v>139</v>
      </c>
      <c r="B34" s="227" t="s">
        <v>146</v>
      </c>
      <c r="C34" s="228" t="s">
        <v>154</v>
      </c>
      <c r="D34" s="234" t="s">
        <v>177</v>
      </c>
      <c r="E34" s="235">
        <v>500</v>
      </c>
      <c r="F34" s="235">
        <v>500</v>
      </c>
      <c r="G34" s="235">
        <v>0</v>
      </c>
      <c r="H34" s="235">
        <v>0</v>
      </c>
      <c r="I34" s="235">
        <v>0</v>
      </c>
      <c r="J34" s="235">
        <v>0</v>
      </c>
      <c r="K34" s="235">
        <v>500</v>
      </c>
      <c r="L34" s="235">
        <v>0</v>
      </c>
      <c r="M34" s="235">
        <v>0</v>
      </c>
      <c r="N34" s="235">
        <v>0</v>
      </c>
      <c r="O34" s="235">
        <v>0</v>
      </c>
    </row>
    <row r="35" s="211" customFormat="1" ht="24" customHeight="1" spans="1:15">
      <c r="A35" s="227" t="s">
        <v>139</v>
      </c>
      <c r="B35" s="227" t="s">
        <v>165</v>
      </c>
      <c r="C35" s="228"/>
      <c r="D35" s="234" t="s">
        <v>178</v>
      </c>
      <c r="E35" s="235">
        <v>523</v>
      </c>
      <c r="F35" s="235">
        <v>523</v>
      </c>
      <c r="G35" s="235">
        <v>164</v>
      </c>
      <c r="H35" s="235">
        <v>38</v>
      </c>
      <c r="I35" s="235">
        <v>0</v>
      </c>
      <c r="J35" s="235">
        <v>9</v>
      </c>
      <c r="K35" s="235">
        <v>311</v>
      </c>
      <c r="L35" s="235">
        <v>0</v>
      </c>
      <c r="M35" s="235">
        <v>0</v>
      </c>
      <c r="N35" s="235">
        <v>0</v>
      </c>
      <c r="O35" s="235">
        <v>0</v>
      </c>
    </row>
    <row r="36" s="211" customFormat="1" ht="24" customHeight="1" spans="1:15">
      <c r="A36" s="227" t="s">
        <v>139</v>
      </c>
      <c r="B36" s="227" t="s">
        <v>165</v>
      </c>
      <c r="C36" s="228" t="s">
        <v>141</v>
      </c>
      <c r="D36" s="234" t="s">
        <v>179</v>
      </c>
      <c r="E36" s="235">
        <v>204</v>
      </c>
      <c r="F36" s="235">
        <v>204</v>
      </c>
      <c r="G36" s="235">
        <v>164</v>
      </c>
      <c r="H36" s="235">
        <v>38</v>
      </c>
      <c r="I36" s="235">
        <v>0</v>
      </c>
      <c r="J36" s="235">
        <v>2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</row>
    <row r="37" s="211" customFormat="1" ht="24" customHeight="1" spans="1:15">
      <c r="A37" s="227" t="s">
        <v>139</v>
      </c>
      <c r="B37" s="227" t="s">
        <v>165</v>
      </c>
      <c r="C37" s="228" t="s">
        <v>144</v>
      </c>
      <c r="D37" s="234" t="s">
        <v>180</v>
      </c>
      <c r="E37" s="235">
        <v>28</v>
      </c>
      <c r="F37" s="235">
        <v>28</v>
      </c>
      <c r="G37" s="235">
        <v>0</v>
      </c>
      <c r="H37" s="235">
        <v>0</v>
      </c>
      <c r="I37" s="235">
        <v>0</v>
      </c>
      <c r="J37" s="235">
        <v>8</v>
      </c>
      <c r="K37" s="235">
        <v>20</v>
      </c>
      <c r="L37" s="235">
        <v>0</v>
      </c>
      <c r="M37" s="235">
        <v>0</v>
      </c>
      <c r="N37" s="235">
        <v>0</v>
      </c>
      <c r="O37" s="235">
        <v>0</v>
      </c>
    </row>
    <row r="38" s="211" customFormat="1" ht="24" customHeight="1" spans="1:15">
      <c r="A38" s="227" t="s">
        <v>139</v>
      </c>
      <c r="B38" s="227" t="s">
        <v>165</v>
      </c>
      <c r="C38" s="228" t="s">
        <v>150</v>
      </c>
      <c r="D38" s="234" t="s">
        <v>181</v>
      </c>
      <c r="E38" s="235">
        <v>150</v>
      </c>
      <c r="F38" s="235">
        <v>150</v>
      </c>
      <c r="G38" s="235">
        <v>0</v>
      </c>
      <c r="H38" s="235">
        <v>0</v>
      </c>
      <c r="I38" s="235">
        <v>0</v>
      </c>
      <c r="J38" s="235">
        <v>0</v>
      </c>
      <c r="K38" s="235">
        <v>150</v>
      </c>
      <c r="L38" s="235">
        <v>0</v>
      </c>
      <c r="M38" s="235">
        <v>0</v>
      </c>
      <c r="N38" s="235">
        <v>0</v>
      </c>
      <c r="O38" s="235">
        <v>0</v>
      </c>
    </row>
    <row r="39" s="211" customFormat="1" ht="24" customHeight="1" spans="1:15">
      <c r="A39" s="227" t="s">
        <v>139</v>
      </c>
      <c r="B39" s="227" t="s">
        <v>165</v>
      </c>
      <c r="C39" s="228" t="s">
        <v>152</v>
      </c>
      <c r="D39" s="234" t="s">
        <v>182</v>
      </c>
      <c r="E39" s="235">
        <v>44</v>
      </c>
      <c r="F39" s="235">
        <v>44</v>
      </c>
      <c r="G39" s="235">
        <v>0</v>
      </c>
      <c r="H39" s="235">
        <v>0</v>
      </c>
      <c r="I39" s="235">
        <v>0</v>
      </c>
      <c r="J39" s="235">
        <v>0</v>
      </c>
      <c r="K39" s="235">
        <v>44</v>
      </c>
      <c r="L39" s="235">
        <v>0</v>
      </c>
      <c r="M39" s="235">
        <v>0</v>
      </c>
      <c r="N39" s="235">
        <v>0</v>
      </c>
      <c r="O39" s="235">
        <v>0</v>
      </c>
    </row>
    <row r="40" s="211" customFormat="1" ht="24" customHeight="1" spans="1:15">
      <c r="A40" s="227" t="s">
        <v>139</v>
      </c>
      <c r="B40" s="227" t="s">
        <v>165</v>
      </c>
      <c r="C40" s="228" t="s">
        <v>154</v>
      </c>
      <c r="D40" s="234" t="s">
        <v>183</v>
      </c>
      <c r="E40" s="235">
        <v>97</v>
      </c>
      <c r="F40" s="235">
        <v>97</v>
      </c>
      <c r="G40" s="235">
        <v>0</v>
      </c>
      <c r="H40" s="235">
        <v>0</v>
      </c>
      <c r="I40" s="235">
        <v>0</v>
      </c>
      <c r="J40" s="235">
        <v>0</v>
      </c>
      <c r="K40" s="235">
        <v>97</v>
      </c>
      <c r="L40" s="235">
        <v>0</v>
      </c>
      <c r="M40" s="235">
        <v>0</v>
      </c>
      <c r="N40" s="235">
        <v>0</v>
      </c>
      <c r="O40" s="235">
        <v>0</v>
      </c>
    </row>
    <row r="41" s="211" customFormat="1" ht="24" customHeight="1" spans="1:15">
      <c r="A41" s="227" t="s">
        <v>139</v>
      </c>
      <c r="B41" s="227" t="s">
        <v>148</v>
      </c>
      <c r="C41" s="228"/>
      <c r="D41" s="234" t="s">
        <v>184</v>
      </c>
      <c r="E41" s="235">
        <v>1088</v>
      </c>
      <c r="F41" s="235">
        <v>1088</v>
      </c>
      <c r="G41" s="235">
        <v>678</v>
      </c>
      <c r="H41" s="235">
        <v>147</v>
      </c>
      <c r="I41" s="235">
        <v>0</v>
      </c>
      <c r="J41" s="235">
        <v>213</v>
      </c>
      <c r="K41" s="235">
        <v>50</v>
      </c>
      <c r="L41" s="235">
        <v>0</v>
      </c>
      <c r="M41" s="235">
        <v>0</v>
      </c>
      <c r="N41" s="235">
        <v>0</v>
      </c>
      <c r="O41" s="235">
        <v>0</v>
      </c>
    </row>
    <row r="42" s="211" customFormat="1" ht="24" customHeight="1" spans="1:15">
      <c r="A42" s="227" t="s">
        <v>139</v>
      </c>
      <c r="B42" s="227" t="s">
        <v>148</v>
      </c>
      <c r="C42" s="228" t="s">
        <v>141</v>
      </c>
      <c r="D42" s="234" t="s">
        <v>185</v>
      </c>
      <c r="E42" s="235">
        <v>830</v>
      </c>
      <c r="F42" s="235">
        <v>830</v>
      </c>
      <c r="G42" s="235">
        <v>678</v>
      </c>
      <c r="H42" s="235">
        <v>147</v>
      </c>
      <c r="I42" s="235">
        <v>0</v>
      </c>
      <c r="J42" s="235">
        <v>4</v>
      </c>
      <c r="K42" s="235">
        <v>0</v>
      </c>
      <c r="L42" s="235">
        <v>0</v>
      </c>
      <c r="M42" s="235">
        <v>0</v>
      </c>
      <c r="N42" s="235">
        <v>0</v>
      </c>
      <c r="O42" s="235">
        <v>0</v>
      </c>
    </row>
    <row r="43" s="211" customFormat="1" ht="24" customHeight="1" spans="1:15">
      <c r="A43" s="227" t="s">
        <v>139</v>
      </c>
      <c r="B43" s="227" t="s">
        <v>148</v>
      </c>
      <c r="C43" s="228" t="s">
        <v>144</v>
      </c>
      <c r="D43" s="234" t="s">
        <v>186</v>
      </c>
      <c r="E43" s="235">
        <v>97</v>
      </c>
      <c r="F43" s="235">
        <v>97</v>
      </c>
      <c r="G43" s="235">
        <v>0</v>
      </c>
      <c r="H43" s="235">
        <v>0</v>
      </c>
      <c r="I43" s="235">
        <v>0</v>
      </c>
      <c r="J43" s="235">
        <v>97</v>
      </c>
      <c r="K43" s="235">
        <v>0</v>
      </c>
      <c r="L43" s="235">
        <v>0</v>
      </c>
      <c r="M43" s="235">
        <v>0</v>
      </c>
      <c r="N43" s="235">
        <v>0</v>
      </c>
      <c r="O43" s="235">
        <v>0</v>
      </c>
    </row>
    <row r="44" s="211" customFormat="1" ht="24" customHeight="1" spans="1:15">
      <c r="A44" s="227" t="s">
        <v>139</v>
      </c>
      <c r="B44" s="227" t="s">
        <v>148</v>
      </c>
      <c r="C44" s="228" t="s">
        <v>165</v>
      </c>
      <c r="D44" s="234" t="s">
        <v>187</v>
      </c>
      <c r="E44" s="235">
        <v>31</v>
      </c>
      <c r="F44" s="235">
        <v>31</v>
      </c>
      <c r="G44" s="235">
        <v>0</v>
      </c>
      <c r="H44" s="235">
        <v>0</v>
      </c>
      <c r="I44" s="235">
        <v>0</v>
      </c>
      <c r="J44" s="235">
        <v>1</v>
      </c>
      <c r="K44" s="235">
        <v>30</v>
      </c>
      <c r="L44" s="235">
        <v>0</v>
      </c>
      <c r="M44" s="235">
        <v>0</v>
      </c>
      <c r="N44" s="235">
        <v>0</v>
      </c>
      <c r="O44" s="235">
        <v>0</v>
      </c>
    </row>
    <row r="45" s="211" customFormat="1" ht="24" customHeight="1" spans="1:15">
      <c r="A45" s="227" t="s">
        <v>139</v>
      </c>
      <c r="B45" s="227" t="s">
        <v>148</v>
      </c>
      <c r="C45" s="228" t="s">
        <v>150</v>
      </c>
      <c r="D45" s="234" t="s">
        <v>188</v>
      </c>
      <c r="E45" s="235">
        <v>30</v>
      </c>
      <c r="F45" s="235">
        <v>30</v>
      </c>
      <c r="G45" s="235">
        <v>0</v>
      </c>
      <c r="H45" s="235">
        <v>0</v>
      </c>
      <c r="I45" s="235">
        <v>0</v>
      </c>
      <c r="J45" s="235">
        <v>30</v>
      </c>
      <c r="K45" s="235">
        <v>0</v>
      </c>
      <c r="L45" s="235">
        <v>0</v>
      </c>
      <c r="M45" s="235">
        <v>0</v>
      </c>
      <c r="N45" s="235">
        <v>0</v>
      </c>
      <c r="O45" s="235">
        <v>0</v>
      </c>
    </row>
    <row r="46" s="211" customFormat="1" ht="24" customHeight="1" spans="1:15">
      <c r="A46" s="227" t="s">
        <v>139</v>
      </c>
      <c r="B46" s="227" t="s">
        <v>148</v>
      </c>
      <c r="C46" s="228" t="s">
        <v>152</v>
      </c>
      <c r="D46" s="234" t="s">
        <v>189</v>
      </c>
      <c r="E46" s="235">
        <v>20</v>
      </c>
      <c r="F46" s="235">
        <v>20</v>
      </c>
      <c r="G46" s="235">
        <v>0</v>
      </c>
      <c r="H46" s="235">
        <v>0</v>
      </c>
      <c r="I46" s="235">
        <v>0</v>
      </c>
      <c r="J46" s="235">
        <v>0</v>
      </c>
      <c r="K46" s="235">
        <v>20</v>
      </c>
      <c r="L46" s="235">
        <v>0</v>
      </c>
      <c r="M46" s="235">
        <v>0</v>
      </c>
      <c r="N46" s="235">
        <v>0</v>
      </c>
      <c r="O46" s="235">
        <v>0</v>
      </c>
    </row>
    <row r="47" s="211" customFormat="1" ht="24" customHeight="1" spans="1:15">
      <c r="A47" s="227" t="s">
        <v>139</v>
      </c>
      <c r="B47" s="227" t="s">
        <v>148</v>
      </c>
      <c r="C47" s="228" t="s">
        <v>154</v>
      </c>
      <c r="D47" s="234" t="s">
        <v>190</v>
      </c>
      <c r="E47" s="235">
        <v>80</v>
      </c>
      <c r="F47" s="235">
        <v>80</v>
      </c>
      <c r="G47" s="235">
        <v>0</v>
      </c>
      <c r="H47" s="235">
        <v>0</v>
      </c>
      <c r="I47" s="235">
        <v>0</v>
      </c>
      <c r="J47" s="235">
        <v>80</v>
      </c>
      <c r="K47" s="235">
        <v>0</v>
      </c>
      <c r="L47" s="235">
        <v>0</v>
      </c>
      <c r="M47" s="235">
        <v>0</v>
      </c>
      <c r="N47" s="235">
        <v>0</v>
      </c>
      <c r="O47" s="235">
        <v>0</v>
      </c>
    </row>
    <row r="48" s="211" customFormat="1" ht="24" customHeight="1" spans="1:15">
      <c r="A48" s="227" t="s">
        <v>139</v>
      </c>
      <c r="B48" s="227" t="s">
        <v>152</v>
      </c>
      <c r="C48" s="228"/>
      <c r="D48" s="234" t="s">
        <v>191</v>
      </c>
      <c r="E48" s="235">
        <v>282</v>
      </c>
      <c r="F48" s="235">
        <v>282</v>
      </c>
      <c r="G48" s="235">
        <v>183</v>
      </c>
      <c r="H48" s="235">
        <v>42</v>
      </c>
      <c r="I48" s="235">
        <v>0</v>
      </c>
      <c r="J48" s="235">
        <v>57</v>
      </c>
      <c r="K48" s="235">
        <v>0</v>
      </c>
      <c r="L48" s="235">
        <v>0</v>
      </c>
      <c r="M48" s="235">
        <v>0</v>
      </c>
      <c r="N48" s="235">
        <v>0</v>
      </c>
      <c r="O48" s="235">
        <v>0</v>
      </c>
    </row>
    <row r="49" s="211" customFormat="1" ht="24" customHeight="1" spans="1:15">
      <c r="A49" s="227" t="s">
        <v>139</v>
      </c>
      <c r="B49" s="227" t="s">
        <v>152</v>
      </c>
      <c r="C49" s="228" t="s">
        <v>141</v>
      </c>
      <c r="D49" s="234" t="s">
        <v>192</v>
      </c>
      <c r="E49" s="235">
        <v>226</v>
      </c>
      <c r="F49" s="235">
        <v>226</v>
      </c>
      <c r="G49" s="235">
        <v>183</v>
      </c>
      <c r="H49" s="235">
        <v>42</v>
      </c>
      <c r="I49" s="235">
        <v>0</v>
      </c>
      <c r="J49" s="235">
        <v>1</v>
      </c>
      <c r="K49" s="235">
        <v>0</v>
      </c>
      <c r="L49" s="235">
        <v>0</v>
      </c>
      <c r="M49" s="235">
        <v>0</v>
      </c>
      <c r="N49" s="235">
        <v>0</v>
      </c>
      <c r="O49" s="235">
        <v>0</v>
      </c>
    </row>
    <row r="50" s="211" customFormat="1" ht="24" customHeight="1" spans="1:15">
      <c r="A50" s="227" t="s">
        <v>139</v>
      </c>
      <c r="B50" s="227" t="s">
        <v>152</v>
      </c>
      <c r="C50" s="228" t="s">
        <v>146</v>
      </c>
      <c r="D50" s="234" t="s">
        <v>193</v>
      </c>
      <c r="E50" s="235">
        <v>56</v>
      </c>
      <c r="F50" s="235">
        <v>56</v>
      </c>
      <c r="G50" s="235">
        <v>0</v>
      </c>
      <c r="H50" s="235">
        <v>0</v>
      </c>
      <c r="I50" s="235">
        <v>0</v>
      </c>
      <c r="J50" s="235">
        <v>56</v>
      </c>
      <c r="K50" s="235">
        <v>0</v>
      </c>
      <c r="L50" s="235">
        <v>0</v>
      </c>
      <c r="M50" s="235">
        <v>0</v>
      </c>
      <c r="N50" s="235">
        <v>0</v>
      </c>
      <c r="O50" s="235">
        <v>0</v>
      </c>
    </row>
    <row r="51" s="211" customFormat="1" ht="24" customHeight="1" spans="1:15">
      <c r="A51" s="227" t="s">
        <v>139</v>
      </c>
      <c r="B51" s="227" t="s">
        <v>194</v>
      </c>
      <c r="C51" s="228"/>
      <c r="D51" s="234" t="s">
        <v>195</v>
      </c>
      <c r="E51" s="235">
        <v>343</v>
      </c>
      <c r="F51" s="235">
        <v>343</v>
      </c>
      <c r="G51" s="235">
        <v>250</v>
      </c>
      <c r="H51" s="235">
        <v>44</v>
      </c>
      <c r="I51" s="235">
        <v>0</v>
      </c>
      <c r="J51" s="235">
        <v>10</v>
      </c>
      <c r="K51" s="235">
        <v>39</v>
      </c>
      <c r="L51" s="235">
        <v>0</v>
      </c>
      <c r="M51" s="235">
        <v>0</v>
      </c>
      <c r="N51" s="235">
        <v>0</v>
      </c>
      <c r="O51" s="235">
        <v>0</v>
      </c>
    </row>
    <row r="52" s="211" customFormat="1" ht="24" customHeight="1" spans="1:15">
      <c r="A52" s="227" t="s">
        <v>139</v>
      </c>
      <c r="B52" s="227" t="s">
        <v>194</v>
      </c>
      <c r="C52" s="228" t="s">
        <v>141</v>
      </c>
      <c r="D52" s="234" t="s">
        <v>196</v>
      </c>
      <c r="E52" s="235">
        <v>296</v>
      </c>
      <c r="F52" s="235">
        <v>296</v>
      </c>
      <c r="G52" s="235">
        <v>250</v>
      </c>
      <c r="H52" s="235">
        <v>44</v>
      </c>
      <c r="I52" s="235">
        <v>0</v>
      </c>
      <c r="J52" s="235">
        <v>2</v>
      </c>
      <c r="K52" s="235">
        <v>0</v>
      </c>
      <c r="L52" s="235">
        <v>0</v>
      </c>
      <c r="M52" s="235">
        <v>0</v>
      </c>
      <c r="N52" s="235">
        <v>0</v>
      </c>
      <c r="O52" s="235">
        <v>0</v>
      </c>
    </row>
    <row r="53" s="211" customFormat="1" ht="24" customHeight="1" spans="1:15">
      <c r="A53" s="227" t="s">
        <v>139</v>
      </c>
      <c r="B53" s="227" t="s">
        <v>194</v>
      </c>
      <c r="C53" s="228" t="s">
        <v>154</v>
      </c>
      <c r="D53" s="234" t="s">
        <v>197</v>
      </c>
      <c r="E53" s="235">
        <v>47</v>
      </c>
      <c r="F53" s="235">
        <v>47</v>
      </c>
      <c r="G53" s="235">
        <v>0</v>
      </c>
      <c r="H53" s="235">
        <v>0</v>
      </c>
      <c r="I53" s="235">
        <v>0</v>
      </c>
      <c r="J53" s="235">
        <v>9</v>
      </c>
      <c r="K53" s="235">
        <v>39</v>
      </c>
      <c r="L53" s="235">
        <v>0</v>
      </c>
      <c r="M53" s="235">
        <v>0</v>
      </c>
      <c r="N53" s="235">
        <v>0</v>
      </c>
      <c r="O53" s="235">
        <v>0</v>
      </c>
    </row>
    <row r="54" s="211" customFormat="1" ht="24" customHeight="1" spans="1:15">
      <c r="A54" s="227" t="s">
        <v>139</v>
      </c>
      <c r="B54" s="227" t="s">
        <v>198</v>
      </c>
      <c r="C54" s="228"/>
      <c r="D54" s="234" t="s">
        <v>199</v>
      </c>
      <c r="E54" s="235">
        <v>1130</v>
      </c>
      <c r="F54" s="235">
        <v>1130</v>
      </c>
      <c r="G54" s="235">
        <v>732</v>
      </c>
      <c r="H54" s="235">
        <v>179</v>
      </c>
      <c r="I54" s="235">
        <v>0</v>
      </c>
      <c r="J54" s="235">
        <v>4</v>
      </c>
      <c r="K54" s="235">
        <v>216</v>
      </c>
      <c r="L54" s="235">
        <v>0</v>
      </c>
      <c r="M54" s="235">
        <v>0</v>
      </c>
      <c r="N54" s="235">
        <v>0</v>
      </c>
      <c r="O54" s="235">
        <v>0</v>
      </c>
    </row>
    <row r="55" s="211" customFormat="1" ht="24" customHeight="1" spans="1:15">
      <c r="A55" s="227" t="s">
        <v>139</v>
      </c>
      <c r="B55" s="227" t="s">
        <v>198</v>
      </c>
      <c r="C55" s="228" t="s">
        <v>141</v>
      </c>
      <c r="D55" s="234" t="s">
        <v>200</v>
      </c>
      <c r="E55" s="235">
        <v>915</v>
      </c>
      <c r="F55" s="235">
        <v>915</v>
      </c>
      <c r="G55" s="235">
        <v>732</v>
      </c>
      <c r="H55" s="235">
        <v>179</v>
      </c>
      <c r="I55" s="235">
        <v>0</v>
      </c>
      <c r="J55" s="235">
        <v>4</v>
      </c>
      <c r="K55" s="235">
        <v>0</v>
      </c>
      <c r="L55" s="235">
        <v>0</v>
      </c>
      <c r="M55" s="235">
        <v>0</v>
      </c>
      <c r="N55" s="235">
        <v>0</v>
      </c>
      <c r="O55" s="235">
        <v>0</v>
      </c>
    </row>
    <row r="56" s="211" customFormat="1" ht="24" customHeight="1" spans="1:15">
      <c r="A56" s="227" t="s">
        <v>139</v>
      </c>
      <c r="B56" s="227" t="s">
        <v>198</v>
      </c>
      <c r="C56" s="228" t="s">
        <v>146</v>
      </c>
      <c r="D56" s="234" t="s">
        <v>201</v>
      </c>
      <c r="E56" s="235">
        <v>94</v>
      </c>
      <c r="F56" s="235">
        <v>94</v>
      </c>
      <c r="G56" s="235">
        <v>0</v>
      </c>
      <c r="H56" s="235">
        <v>0</v>
      </c>
      <c r="I56" s="235">
        <v>0</v>
      </c>
      <c r="J56" s="235">
        <v>0</v>
      </c>
      <c r="K56" s="235">
        <v>94</v>
      </c>
      <c r="L56" s="235">
        <v>0</v>
      </c>
      <c r="M56" s="235">
        <v>0</v>
      </c>
      <c r="N56" s="235">
        <v>0</v>
      </c>
      <c r="O56" s="235">
        <v>0</v>
      </c>
    </row>
    <row r="57" s="211" customFormat="1" ht="24" customHeight="1" spans="1:15">
      <c r="A57" s="227" t="s">
        <v>139</v>
      </c>
      <c r="B57" s="227" t="s">
        <v>198</v>
      </c>
      <c r="C57" s="228" t="s">
        <v>175</v>
      </c>
      <c r="D57" s="234" t="s">
        <v>202</v>
      </c>
      <c r="E57" s="235">
        <v>72</v>
      </c>
      <c r="F57" s="235">
        <v>72</v>
      </c>
      <c r="G57" s="235">
        <v>0</v>
      </c>
      <c r="H57" s="235">
        <v>0</v>
      </c>
      <c r="I57" s="235">
        <v>0</v>
      </c>
      <c r="J57" s="235">
        <v>0</v>
      </c>
      <c r="K57" s="235">
        <v>72</v>
      </c>
      <c r="L57" s="235">
        <v>0</v>
      </c>
      <c r="M57" s="235">
        <v>0</v>
      </c>
      <c r="N57" s="235">
        <v>0</v>
      </c>
      <c r="O57" s="235">
        <v>0</v>
      </c>
    </row>
    <row r="58" s="211" customFormat="1" ht="24" customHeight="1" spans="1:15">
      <c r="A58" s="227" t="s">
        <v>139</v>
      </c>
      <c r="B58" s="227" t="s">
        <v>198</v>
      </c>
      <c r="C58" s="228" t="s">
        <v>154</v>
      </c>
      <c r="D58" s="234" t="s">
        <v>203</v>
      </c>
      <c r="E58" s="235">
        <v>50</v>
      </c>
      <c r="F58" s="235">
        <v>50</v>
      </c>
      <c r="G58" s="235">
        <v>0</v>
      </c>
      <c r="H58" s="235">
        <v>0</v>
      </c>
      <c r="I58" s="235">
        <v>0</v>
      </c>
      <c r="J58" s="235">
        <v>0</v>
      </c>
      <c r="K58" s="235">
        <v>50</v>
      </c>
      <c r="L58" s="235">
        <v>0</v>
      </c>
      <c r="M58" s="235">
        <v>0</v>
      </c>
      <c r="N58" s="235">
        <v>0</v>
      </c>
      <c r="O58" s="235">
        <v>0</v>
      </c>
    </row>
    <row r="59" s="211" customFormat="1" ht="24" customHeight="1" spans="1:15">
      <c r="A59" s="227" t="s">
        <v>139</v>
      </c>
      <c r="B59" s="227" t="s">
        <v>204</v>
      </c>
      <c r="C59" s="228"/>
      <c r="D59" s="234" t="s">
        <v>205</v>
      </c>
      <c r="E59" s="235">
        <v>1960</v>
      </c>
      <c r="F59" s="235">
        <v>1960</v>
      </c>
      <c r="G59" s="235">
        <v>354</v>
      </c>
      <c r="H59" s="235">
        <v>82</v>
      </c>
      <c r="I59" s="235">
        <v>0</v>
      </c>
      <c r="J59" s="235">
        <v>263</v>
      </c>
      <c r="K59" s="235">
        <v>1261</v>
      </c>
      <c r="L59" s="235">
        <v>0</v>
      </c>
      <c r="M59" s="235">
        <v>0</v>
      </c>
      <c r="N59" s="235">
        <v>0</v>
      </c>
      <c r="O59" s="235">
        <v>0</v>
      </c>
    </row>
    <row r="60" s="211" customFormat="1" ht="24" customHeight="1" spans="1:15">
      <c r="A60" s="227" t="s">
        <v>139</v>
      </c>
      <c r="B60" s="227" t="s">
        <v>204</v>
      </c>
      <c r="C60" s="228" t="s">
        <v>141</v>
      </c>
      <c r="D60" s="234" t="s">
        <v>206</v>
      </c>
      <c r="E60" s="235">
        <v>424</v>
      </c>
      <c r="F60" s="235">
        <v>424</v>
      </c>
      <c r="G60" s="235">
        <v>339</v>
      </c>
      <c r="H60" s="235">
        <v>82</v>
      </c>
      <c r="I60" s="235">
        <v>0</v>
      </c>
      <c r="J60" s="235">
        <v>3</v>
      </c>
      <c r="K60" s="235">
        <v>0</v>
      </c>
      <c r="L60" s="235">
        <v>0</v>
      </c>
      <c r="M60" s="235">
        <v>0</v>
      </c>
      <c r="N60" s="235">
        <v>0</v>
      </c>
      <c r="O60" s="235">
        <v>0</v>
      </c>
    </row>
    <row r="61" s="211" customFormat="1" ht="24" customHeight="1" spans="1:15">
      <c r="A61" s="227" t="s">
        <v>139</v>
      </c>
      <c r="B61" s="227" t="s">
        <v>204</v>
      </c>
      <c r="C61" s="228" t="s">
        <v>144</v>
      </c>
      <c r="D61" s="234" t="s">
        <v>207</v>
      </c>
      <c r="E61" s="235">
        <v>430</v>
      </c>
      <c r="F61" s="235">
        <v>430</v>
      </c>
      <c r="G61" s="235">
        <v>15</v>
      </c>
      <c r="H61" s="235">
        <v>0</v>
      </c>
      <c r="I61" s="235">
        <v>0</v>
      </c>
      <c r="J61" s="235">
        <v>259</v>
      </c>
      <c r="K61" s="235">
        <v>157</v>
      </c>
      <c r="L61" s="235">
        <v>0</v>
      </c>
      <c r="M61" s="235">
        <v>0</v>
      </c>
      <c r="N61" s="235">
        <v>0</v>
      </c>
      <c r="O61" s="235">
        <v>0</v>
      </c>
    </row>
    <row r="62" s="211" customFormat="1" ht="24" customHeight="1" spans="1:15">
      <c r="A62" s="227" t="s">
        <v>139</v>
      </c>
      <c r="B62" s="227" t="s">
        <v>204</v>
      </c>
      <c r="C62" s="228" t="s">
        <v>146</v>
      </c>
      <c r="D62" s="234" t="s">
        <v>208</v>
      </c>
      <c r="E62" s="235">
        <v>42</v>
      </c>
      <c r="F62" s="235">
        <v>42</v>
      </c>
      <c r="G62" s="235">
        <v>0</v>
      </c>
      <c r="H62" s="235">
        <v>0</v>
      </c>
      <c r="I62" s="235">
        <v>0</v>
      </c>
      <c r="J62" s="235">
        <v>2</v>
      </c>
      <c r="K62" s="235">
        <v>40</v>
      </c>
      <c r="L62" s="235">
        <v>0</v>
      </c>
      <c r="M62" s="235">
        <v>0</v>
      </c>
      <c r="N62" s="235">
        <v>0</v>
      </c>
      <c r="O62" s="235">
        <v>0</v>
      </c>
    </row>
    <row r="63" s="211" customFormat="1" ht="24" customHeight="1" spans="1:15">
      <c r="A63" s="227" t="s">
        <v>139</v>
      </c>
      <c r="B63" s="227" t="s">
        <v>204</v>
      </c>
      <c r="C63" s="228" t="s">
        <v>152</v>
      </c>
      <c r="D63" s="234" t="s">
        <v>209</v>
      </c>
      <c r="E63" s="235">
        <v>980</v>
      </c>
      <c r="F63" s="235">
        <v>980</v>
      </c>
      <c r="G63" s="235">
        <v>0</v>
      </c>
      <c r="H63" s="235">
        <v>0</v>
      </c>
      <c r="I63" s="235">
        <v>0</v>
      </c>
      <c r="J63" s="235">
        <v>0</v>
      </c>
      <c r="K63" s="235">
        <v>980</v>
      </c>
      <c r="L63" s="235">
        <v>0</v>
      </c>
      <c r="M63" s="235">
        <v>0</v>
      </c>
      <c r="N63" s="235">
        <v>0</v>
      </c>
      <c r="O63" s="235">
        <v>0</v>
      </c>
    </row>
    <row r="64" s="211" customFormat="1" ht="24" customHeight="1" spans="1:15">
      <c r="A64" s="227" t="s">
        <v>139</v>
      </c>
      <c r="B64" s="227" t="s">
        <v>204</v>
      </c>
      <c r="C64" s="228" t="s">
        <v>154</v>
      </c>
      <c r="D64" s="234" t="s">
        <v>210</v>
      </c>
      <c r="E64" s="235">
        <v>84</v>
      </c>
      <c r="F64" s="235">
        <v>84</v>
      </c>
      <c r="G64" s="235">
        <v>0</v>
      </c>
      <c r="H64" s="235">
        <v>0</v>
      </c>
      <c r="I64" s="235">
        <v>0</v>
      </c>
      <c r="J64" s="235">
        <v>0</v>
      </c>
      <c r="K64" s="235">
        <v>84</v>
      </c>
      <c r="L64" s="235">
        <v>0</v>
      </c>
      <c r="M64" s="235">
        <v>0</v>
      </c>
      <c r="N64" s="235">
        <v>0</v>
      </c>
      <c r="O64" s="235">
        <v>0</v>
      </c>
    </row>
    <row r="65" s="211" customFormat="1" ht="24" customHeight="1" spans="1:15">
      <c r="A65" s="227" t="s">
        <v>139</v>
      </c>
      <c r="B65" s="227" t="s">
        <v>211</v>
      </c>
      <c r="C65" s="228"/>
      <c r="D65" s="234" t="s">
        <v>212</v>
      </c>
      <c r="E65" s="235">
        <v>50</v>
      </c>
      <c r="F65" s="235">
        <v>50</v>
      </c>
      <c r="G65" s="235">
        <v>0</v>
      </c>
      <c r="H65" s="235">
        <v>0</v>
      </c>
      <c r="I65" s="235">
        <v>0</v>
      </c>
      <c r="J65" s="235">
        <v>26</v>
      </c>
      <c r="K65" s="235">
        <v>25</v>
      </c>
      <c r="L65" s="235">
        <v>0</v>
      </c>
      <c r="M65" s="235">
        <v>0</v>
      </c>
      <c r="N65" s="235">
        <v>0</v>
      </c>
      <c r="O65" s="235">
        <v>0</v>
      </c>
    </row>
    <row r="66" s="211" customFormat="1" ht="24" customHeight="1" spans="1:15">
      <c r="A66" s="227" t="s">
        <v>139</v>
      </c>
      <c r="B66" s="227" t="s">
        <v>211</v>
      </c>
      <c r="C66" s="228" t="s">
        <v>144</v>
      </c>
      <c r="D66" s="234" t="s">
        <v>213</v>
      </c>
      <c r="E66" s="235">
        <v>8</v>
      </c>
      <c r="F66" s="235">
        <v>8</v>
      </c>
      <c r="G66" s="235">
        <v>0</v>
      </c>
      <c r="H66" s="235">
        <v>0</v>
      </c>
      <c r="I66" s="235">
        <v>0</v>
      </c>
      <c r="J66" s="235">
        <v>8</v>
      </c>
      <c r="K66" s="235">
        <v>0</v>
      </c>
      <c r="L66" s="235">
        <v>0</v>
      </c>
      <c r="M66" s="235">
        <v>0</v>
      </c>
      <c r="N66" s="235">
        <v>0</v>
      </c>
      <c r="O66" s="235">
        <v>0</v>
      </c>
    </row>
    <row r="67" s="211" customFormat="1" ht="24" customHeight="1" spans="1:15">
      <c r="A67" s="227" t="s">
        <v>139</v>
      </c>
      <c r="B67" s="227" t="s">
        <v>211</v>
      </c>
      <c r="C67" s="228" t="s">
        <v>146</v>
      </c>
      <c r="D67" s="234" t="s">
        <v>214</v>
      </c>
      <c r="E67" s="235">
        <v>39</v>
      </c>
      <c r="F67" s="235">
        <v>39</v>
      </c>
      <c r="G67" s="235">
        <v>0</v>
      </c>
      <c r="H67" s="235">
        <v>0</v>
      </c>
      <c r="I67" s="235">
        <v>0</v>
      </c>
      <c r="J67" s="235">
        <v>14</v>
      </c>
      <c r="K67" s="235">
        <v>25</v>
      </c>
      <c r="L67" s="235">
        <v>0</v>
      </c>
      <c r="M67" s="235">
        <v>0</v>
      </c>
      <c r="N67" s="235">
        <v>0</v>
      </c>
      <c r="O67" s="235">
        <v>0</v>
      </c>
    </row>
    <row r="68" s="211" customFormat="1" ht="24" customHeight="1" spans="1:15">
      <c r="A68" s="227" t="s">
        <v>139</v>
      </c>
      <c r="B68" s="227" t="s">
        <v>211</v>
      </c>
      <c r="C68" s="228" t="s">
        <v>154</v>
      </c>
      <c r="D68" s="234" t="s">
        <v>215</v>
      </c>
      <c r="E68" s="235">
        <v>4</v>
      </c>
      <c r="F68" s="235">
        <v>4</v>
      </c>
      <c r="G68" s="235">
        <v>0</v>
      </c>
      <c r="H68" s="235">
        <v>0</v>
      </c>
      <c r="I68" s="235">
        <v>0</v>
      </c>
      <c r="J68" s="235">
        <v>4</v>
      </c>
      <c r="K68" s="235">
        <v>0</v>
      </c>
      <c r="L68" s="235">
        <v>0</v>
      </c>
      <c r="M68" s="235">
        <v>0</v>
      </c>
      <c r="N68" s="235">
        <v>0</v>
      </c>
      <c r="O68" s="235">
        <v>0</v>
      </c>
    </row>
    <row r="69" s="211" customFormat="1" ht="24" customHeight="1" spans="1:15">
      <c r="A69" s="227" t="s">
        <v>139</v>
      </c>
      <c r="B69" s="227" t="s">
        <v>216</v>
      </c>
      <c r="C69" s="228"/>
      <c r="D69" s="234" t="s">
        <v>217</v>
      </c>
      <c r="E69" s="235">
        <v>253</v>
      </c>
      <c r="F69" s="235">
        <v>253</v>
      </c>
      <c r="G69" s="235">
        <v>117</v>
      </c>
      <c r="H69" s="235">
        <v>29</v>
      </c>
      <c r="I69" s="235">
        <v>0</v>
      </c>
      <c r="J69" s="235">
        <v>6</v>
      </c>
      <c r="K69" s="235">
        <v>101</v>
      </c>
      <c r="L69" s="235">
        <v>0</v>
      </c>
      <c r="M69" s="235">
        <v>0</v>
      </c>
      <c r="N69" s="235">
        <v>0</v>
      </c>
      <c r="O69" s="235">
        <v>0</v>
      </c>
    </row>
    <row r="70" s="211" customFormat="1" ht="24" customHeight="1" spans="1:15">
      <c r="A70" s="227" t="s">
        <v>139</v>
      </c>
      <c r="B70" s="227" t="s">
        <v>216</v>
      </c>
      <c r="C70" s="228" t="s">
        <v>141</v>
      </c>
      <c r="D70" s="234" t="s">
        <v>218</v>
      </c>
      <c r="E70" s="235">
        <v>146</v>
      </c>
      <c r="F70" s="235">
        <v>146</v>
      </c>
      <c r="G70" s="235">
        <v>117</v>
      </c>
      <c r="H70" s="235">
        <v>29</v>
      </c>
      <c r="I70" s="235">
        <v>0</v>
      </c>
      <c r="J70" s="235">
        <v>1</v>
      </c>
      <c r="K70" s="235">
        <v>0</v>
      </c>
      <c r="L70" s="235">
        <v>0</v>
      </c>
      <c r="M70" s="235">
        <v>0</v>
      </c>
      <c r="N70" s="235">
        <v>0</v>
      </c>
      <c r="O70" s="235">
        <v>0</v>
      </c>
    </row>
    <row r="71" s="211" customFormat="1" ht="24" customHeight="1" spans="1:15">
      <c r="A71" s="227" t="s">
        <v>139</v>
      </c>
      <c r="B71" s="227" t="s">
        <v>216</v>
      </c>
      <c r="C71" s="228" t="s">
        <v>146</v>
      </c>
      <c r="D71" s="234" t="s">
        <v>219</v>
      </c>
      <c r="E71" s="235">
        <v>44</v>
      </c>
      <c r="F71" s="235">
        <v>44</v>
      </c>
      <c r="G71" s="235">
        <v>0</v>
      </c>
      <c r="H71" s="235">
        <v>0</v>
      </c>
      <c r="I71" s="235">
        <v>0</v>
      </c>
      <c r="J71" s="235">
        <v>1</v>
      </c>
      <c r="K71" s="235">
        <v>43</v>
      </c>
      <c r="L71" s="235">
        <v>0</v>
      </c>
      <c r="M71" s="235">
        <v>0</v>
      </c>
      <c r="N71" s="235">
        <v>0</v>
      </c>
      <c r="O71" s="235">
        <v>0</v>
      </c>
    </row>
    <row r="72" s="211" customFormat="1" ht="24" customHeight="1" spans="1:15">
      <c r="A72" s="227" t="s">
        <v>139</v>
      </c>
      <c r="B72" s="227" t="s">
        <v>216</v>
      </c>
      <c r="C72" s="228" t="s">
        <v>154</v>
      </c>
      <c r="D72" s="234" t="s">
        <v>220</v>
      </c>
      <c r="E72" s="235">
        <v>63</v>
      </c>
      <c r="F72" s="235">
        <v>63</v>
      </c>
      <c r="G72" s="235">
        <v>0</v>
      </c>
      <c r="H72" s="235">
        <v>0</v>
      </c>
      <c r="I72" s="235">
        <v>0</v>
      </c>
      <c r="J72" s="235">
        <v>5</v>
      </c>
      <c r="K72" s="235">
        <v>58</v>
      </c>
      <c r="L72" s="235">
        <v>0</v>
      </c>
      <c r="M72" s="235">
        <v>0</v>
      </c>
      <c r="N72" s="235">
        <v>0</v>
      </c>
      <c r="O72" s="235">
        <v>0</v>
      </c>
    </row>
    <row r="73" s="211" customFormat="1" ht="24" customHeight="1" spans="1:15">
      <c r="A73" s="227" t="s">
        <v>139</v>
      </c>
      <c r="B73" s="227" t="s">
        <v>221</v>
      </c>
      <c r="C73" s="228"/>
      <c r="D73" s="234" t="s">
        <v>222</v>
      </c>
      <c r="E73" s="235">
        <v>480</v>
      </c>
      <c r="F73" s="235">
        <v>480</v>
      </c>
      <c r="G73" s="235">
        <v>199</v>
      </c>
      <c r="H73" s="235">
        <v>42</v>
      </c>
      <c r="I73" s="235">
        <v>0</v>
      </c>
      <c r="J73" s="235">
        <v>75</v>
      </c>
      <c r="K73" s="235">
        <v>164</v>
      </c>
      <c r="L73" s="235">
        <v>0</v>
      </c>
      <c r="M73" s="235">
        <v>0</v>
      </c>
      <c r="N73" s="235">
        <v>0</v>
      </c>
      <c r="O73" s="235">
        <v>0</v>
      </c>
    </row>
    <row r="74" s="211" customFormat="1" ht="24" customHeight="1" spans="1:15">
      <c r="A74" s="227" t="s">
        <v>139</v>
      </c>
      <c r="B74" s="227" t="s">
        <v>221</v>
      </c>
      <c r="C74" s="228" t="s">
        <v>141</v>
      </c>
      <c r="D74" s="234" t="s">
        <v>223</v>
      </c>
      <c r="E74" s="235">
        <v>242</v>
      </c>
      <c r="F74" s="235">
        <v>242</v>
      </c>
      <c r="G74" s="235">
        <v>199</v>
      </c>
      <c r="H74" s="235">
        <v>42</v>
      </c>
      <c r="I74" s="235">
        <v>0</v>
      </c>
      <c r="J74" s="235">
        <v>1</v>
      </c>
      <c r="K74" s="235">
        <v>0</v>
      </c>
      <c r="L74" s="235">
        <v>0</v>
      </c>
      <c r="M74" s="235">
        <v>0</v>
      </c>
      <c r="N74" s="235">
        <v>0</v>
      </c>
      <c r="O74" s="235">
        <v>0</v>
      </c>
    </row>
    <row r="75" s="211" customFormat="1" ht="24" customHeight="1" spans="1:15">
      <c r="A75" s="227" t="s">
        <v>139</v>
      </c>
      <c r="B75" s="227" t="s">
        <v>221</v>
      </c>
      <c r="C75" s="228" t="s">
        <v>144</v>
      </c>
      <c r="D75" s="234" t="s">
        <v>224</v>
      </c>
      <c r="E75" s="235">
        <v>231</v>
      </c>
      <c r="F75" s="235">
        <v>231</v>
      </c>
      <c r="G75" s="235">
        <v>0</v>
      </c>
      <c r="H75" s="235">
        <v>0</v>
      </c>
      <c r="I75" s="235">
        <v>0</v>
      </c>
      <c r="J75" s="235">
        <v>74</v>
      </c>
      <c r="K75" s="235">
        <v>157</v>
      </c>
      <c r="L75" s="235">
        <v>0</v>
      </c>
      <c r="M75" s="235">
        <v>0</v>
      </c>
      <c r="N75" s="235">
        <v>0</v>
      </c>
      <c r="O75" s="235">
        <v>0</v>
      </c>
    </row>
    <row r="76" s="211" customFormat="1" ht="24" customHeight="1" spans="1:15">
      <c r="A76" s="227" t="s">
        <v>139</v>
      </c>
      <c r="B76" s="227" t="s">
        <v>221</v>
      </c>
      <c r="C76" s="228" t="s">
        <v>154</v>
      </c>
      <c r="D76" s="234" t="s">
        <v>225</v>
      </c>
      <c r="E76" s="235">
        <v>7</v>
      </c>
      <c r="F76" s="235">
        <v>7</v>
      </c>
      <c r="G76" s="235">
        <v>0</v>
      </c>
      <c r="H76" s="235">
        <v>0</v>
      </c>
      <c r="I76" s="235">
        <v>0</v>
      </c>
      <c r="J76" s="235">
        <v>0</v>
      </c>
      <c r="K76" s="235">
        <v>7</v>
      </c>
      <c r="L76" s="235">
        <v>0</v>
      </c>
      <c r="M76" s="235">
        <v>0</v>
      </c>
      <c r="N76" s="235">
        <v>0</v>
      </c>
      <c r="O76" s="235">
        <v>0</v>
      </c>
    </row>
    <row r="77" s="211" customFormat="1" ht="24" customHeight="1" spans="1:15">
      <c r="A77" s="227" t="s">
        <v>139</v>
      </c>
      <c r="B77" s="227" t="s">
        <v>226</v>
      </c>
      <c r="C77" s="228"/>
      <c r="D77" s="234" t="s">
        <v>227</v>
      </c>
      <c r="E77" s="235">
        <v>4050</v>
      </c>
      <c r="F77" s="235">
        <v>4050</v>
      </c>
      <c r="G77" s="235">
        <v>993</v>
      </c>
      <c r="H77" s="235">
        <v>368</v>
      </c>
      <c r="I77" s="235">
        <v>0</v>
      </c>
      <c r="J77" s="235">
        <v>172</v>
      </c>
      <c r="K77" s="235">
        <v>2517</v>
      </c>
      <c r="L77" s="235">
        <v>0</v>
      </c>
      <c r="M77" s="235">
        <v>0</v>
      </c>
      <c r="N77" s="235">
        <v>0</v>
      </c>
      <c r="O77" s="235">
        <v>0</v>
      </c>
    </row>
    <row r="78" s="211" customFormat="1" ht="24" customHeight="1" spans="1:15">
      <c r="A78" s="227" t="s">
        <v>139</v>
      </c>
      <c r="B78" s="227" t="s">
        <v>226</v>
      </c>
      <c r="C78" s="228" t="s">
        <v>141</v>
      </c>
      <c r="D78" s="234" t="s">
        <v>228</v>
      </c>
      <c r="E78" s="235">
        <v>1369</v>
      </c>
      <c r="F78" s="235">
        <v>1369</v>
      </c>
      <c r="G78" s="235">
        <v>993</v>
      </c>
      <c r="H78" s="235">
        <v>368</v>
      </c>
      <c r="I78" s="235">
        <v>0</v>
      </c>
      <c r="J78" s="235">
        <v>8</v>
      </c>
      <c r="K78" s="235">
        <v>0</v>
      </c>
      <c r="L78" s="235">
        <v>0</v>
      </c>
      <c r="M78" s="235">
        <v>0</v>
      </c>
      <c r="N78" s="235">
        <v>0</v>
      </c>
      <c r="O78" s="235">
        <v>0</v>
      </c>
    </row>
    <row r="79" s="211" customFormat="1" ht="24" customHeight="1" spans="1:15">
      <c r="A79" s="227" t="s">
        <v>139</v>
      </c>
      <c r="B79" s="227" t="s">
        <v>226</v>
      </c>
      <c r="C79" s="228" t="s">
        <v>144</v>
      </c>
      <c r="D79" s="234" t="s">
        <v>229</v>
      </c>
      <c r="E79" s="235">
        <v>480</v>
      </c>
      <c r="F79" s="235">
        <v>480</v>
      </c>
      <c r="G79" s="235">
        <v>0</v>
      </c>
      <c r="H79" s="235">
        <v>0</v>
      </c>
      <c r="I79" s="235">
        <v>0</v>
      </c>
      <c r="J79" s="235">
        <v>165</v>
      </c>
      <c r="K79" s="235">
        <v>315</v>
      </c>
      <c r="L79" s="235">
        <v>0</v>
      </c>
      <c r="M79" s="235">
        <v>0</v>
      </c>
      <c r="N79" s="235">
        <v>0</v>
      </c>
      <c r="O79" s="235">
        <v>0</v>
      </c>
    </row>
    <row r="80" s="211" customFormat="1" ht="24" customHeight="1" spans="1:15">
      <c r="A80" s="227" t="s">
        <v>139</v>
      </c>
      <c r="B80" s="227" t="s">
        <v>226</v>
      </c>
      <c r="C80" s="228" t="s">
        <v>165</v>
      </c>
      <c r="D80" s="234" t="s">
        <v>230</v>
      </c>
      <c r="E80" s="235">
        <v>2202</v>
      </c>
      <c r="F80" s="235">
        <v>2202</v>
      </c>
      <c r="G80" s="235">
        <v>0</v>
      </c>
      <c r="H80" s="235">
        <v>0</v>
      </c>
      <c r="I80" s="235">
        <v>0</v>
      </c>
      <c r="J80" s="235">
        <v>0</v>
      </c>
      <c r="K80" s="235">
        <v>2202</v>
      </c>
      <c r="L80" s="235">
        <v>0</v>
      </c>
      <c r="M80" s="235">
        <v>0</v>
      </c>
      <c r="N80" s="235">
        <v>0</v>
      </c>
      <c r="O80" s="235">
        <v>0</v>
      </c>
    </row>
    <row r="81" s="211" customFormat="1" ht="24" customHeight="1" spans="1:15">
      <c r="A81" s="227" t="s">
        <v>139</v>
      </c>
      <c r="B81" s="227" t="s">
        <v>231</v>
      </c>
      <c r="C81" s="228"/>
      <c r="D81" s="234" t="s">
        <v>232</v>
      </c>
      <c r="E81" s="235">
        <v>5367</v>
      </c>
      <c r="F81" s="235">
        <v>5367</v>
      </c>
      <c r="G81" s="235">
        <v>347</v>
      </c>
      <c r="H81" s="235">
        <v>69</v>
      </c>
      <c r="I81" s="235">
        <v>0</v>
      </c>
      <c r="J81" s="235">
        <v>196</v>
      </c>
      <c r="K81" s="235">
        <v>4755</v>
      </c>
      <c r="L81" s="235">
        <v>0</v>
      </c>
      <c r="M81" s="235">
        <v>0</v>
      </c>
      <c r="N81" s="235">
        <v>0</v>
      </c>
      <c r="O81" s="235">
        <v>0</v>
      </c>
    </row>
    <row r="82" s="211" customFormat="1" ht="24" customHeight="1" spans="1:15">
      <c r="A82" s="227" t="s">
        <v>139</v>
      </c>
      <c r="B82" s="227" t="s">
        <v>231</v>
      </c>
      <c r="C82" s="228" t="s">
        <v>141</v>
      </c>
      <c r="D82" s="234" t="s">
        <v>233</v>
      </c>
      <c r="E82" s="235">
        <v>418</v>
      </c>
      <c r="F82" s="235">
        <v>418</v>
      </c>
      <c r="G82" s="235">
        <v>347</v>
      </c>
      <c r="H82" s="235">
        <v>69</v>
      </c>
      <c r="I82" s="235">
        <v>0</v>
      </c>
      <c r="J82" s="235">
        <v>1</v>
      </c>
      <c r="K82" s="235">
        <v>0</v>
      </c>
      <c r="L82" s="235">
        <v>0</v>
      </c>
      <c r="M82" s="235">
        <v>0</v>
      </c>
      <c r="N82" s="235">
        <v>0</v>
      </c>
      <c r="O82" s="235">
        <v>0</v>
      </c>
    </row>
    <row r="83" s="211" customFormat="1" ht="24" customHeight="1" spans="1:15">
      <c r="A83" s="227" t="s">
        <v>139</v>
      </c>
      <c r="B83" s="227" t="s">
        <v>231</v>
      </c>
      <c r="C83" s="228" t="s">
        <v>144</v>
      </c>
      <c r="D83" s="234" t="s">
        <v>234</v>
      </c>
      <c r="E83" s="235">
        <v>24</v>
      </c>
      <c r="F83" s="235">
        <v>24</v>
      </c>
      <c r="G83" s="235">
        <v>0</v>
      </c>
      <c r="H83" s="235">
        <v>0</v>
      </c>
      <c r="I83" s="235">
        <v>0</v>
      </c>
      <c r="J83" s="235">
        <v>24</v>
      </c>
      <c r="K83" s="235">
        <v>0</v>
      </c>
      <c r="L83" s="235">
        <v>0</v>
      </c>
      <c r="M83" s="235">
        <v>0</v>
      </c>
      <c r="N83" s="235">
        <v>0</v>
      </c>
      <c r="O83" s="235">
        <v>0</v>
      </c>
    </row>
    <row r="84" s="211" customFormat="1" ht="24" customHeight="1" spans="1:15">
      <c r="A84" s="227" t="s">
        <v>139</v>
      </c>
      <c r="B84" s="227" t="s">
        <v>231</v>
      </c>
      <c r="C84" s="228" t="s">
        <v>175</v>
      </c>
      <c r="D84" s="234" t="s">
        <v>235</v>
      </c>
      <c r="E84" s="235">
        <v>180</v>
      </c>
      <c r="F84" s="235">
        <v>180</v>
      </c>
      <c r="G84" s="235">
        <v>0</v>
      </c>
      <c r="H84" s="235">
        <v>0</v>
      </c>
      <c r="I84" s="235">
        <v>0</v>
      </c>
      <c r="J84" s="235">
        <v>170</v>
      </c>
      <c r="K84" s="235">
        <v>10</v>
      </c>
      <c r="L84" s="235">
        <v>0</v>
      </c>
      <c r="M84" s="235">
        <v>0</v>
      </c>
      <c r="N84" s="235">
        <v>0</v>
      </c>
      <c r="O84" s="235">
        <v>0</v>
      </c>
    </row>
    <row r="85" s="211" customFormat="1" ht="24" customHeight="1" spans="1:15">
      <c r="A85" s="227" t="s">
        <v>139</v>
      </c>
      <c r="B85" s="227" t="s">
        <v>231</v>
      </c>
      <c r="C85" s="228" t="s">
        <v>154</v>
      </c>
      <c r="D85" s="234" t="s">
        <v>236</v>
      </c>
      <c r="E85" s="235">
        <v>4745</v>
      </c>
      <c r="F85" s="235">
        <v>4745</v>
      </c>
      <c r="G85" s="235">
        <v>0</v>
      </c>
      <c r="H85" s="235">
        <v>0</v>
      </c>
      <c r="I85" s="235">
        <v>0</v>
      </c>
      <c r="J85" s="235">
        <v>0</v>
      </c>
      <c r="K85" s="235">
        <v>4745</v>
      </c>
      <c r="L85" s="235">
        <v>0</v>
      </c>
      <c r="M85" s="235">
        <v>0</v>
      </c>
      <c r="N85" s="235">
        <v>0</v>
      </c>
      <c r="O85" s="235">
        <v>0</v>
      </c>
    </row>
    <row r="86" s="211" customFormat="1" ht="24" customHeight="1" spans="1:15">
      <c r="A86" s="227" t="s">
        <v>139</v>
      </c>
      <c r="B86" s="227" t="s">
        <v>237</v>
      </c>
      <c r="C86" s="228"/>
      <c r="D86" s="234" t="s">
        <v>238</v>
      </c>
      <c r="E86" s="235">
        <v>1867</v>
      </c>
      <c r="F86" s="235">
        <v>1867</v>
      </c>
      <c r="G86" s="235">
        <v>233</v>
      </c>
      <c r="H86" s="235">
        <v>59</v>
      </c>
      <c r="I86" s="235">
        <v>0</v>
      </c>
      <c r="J86" s="235">
        <v>7</v>
      </c>
      <c r="K86" s="235">
        <v>1568</v>
      </c>
      <c r="L86" s="235">
        <v>0</v>
      </c>
      <c r="M86" s="235">
        <v>0</v>
      </c>
      <c r="N86" s="235">
        <v>0</v>
      </c>
      <c r="O86" s="235">
        <v>0</v>
      </c>
    </row>
    <row r="87" s="211" customFormat="1" ht="24" customHeight="1" spans="1:15">
      <c r="A87" s="227" t="s">
        <v>139</v>
      </c>
      <c r="B87" s="227" t="s">
        <v>237</v>
      </c>
      <c r="C87" s="228" t="s">
        <v>141</v>
      </c>
      <c r="D87" s="234" t="s">
        <v>239</v>
      </c>
      <c r="E87" s="235">
        <v>293</v>
      </c>
      <c r="F87" s="235">
        <v>293</v>
      </c>
      <c r="G87" s="235">
        <v>233</v>
      </c>
      <c r="H87" s="235">
        <v>59</v>
      </c>
      <c r="I87" s="235">
        <v>0</v>
      </c>
      <c r="J87" s="235">
        <v>1</v>
      </c>
      <c r="K87" s="235">
        <v>0</v>
      </c>
      <c r="L87" s="235">
        <v>0</v>
      </c>
      <c r="M87" s="235">
        <v>0</v>
      </c>
      <c r="N87" s="235">
        <v>0</v>
      </c>
      <c r="O87" s="235">
        <v>0</v>
      </c>
    </row>
    <row r="88" s="211" customFormat="1" ht="24" customHeight="1" spans="1:15">
      <c r="A88" s="227" t="s">
        <v>139</v>
      </c>
      <c r="B88" s="227" t="s">
        <v>237</v>
      </c>
      <c r="C88" s="228" t="s">
        <v>144</v>
      </c>
      <c r="D88" s="234" t="s">
        <v>240</v>
      </c>
      <c r="E88" s="235">
        <v>1568</v>
      </c>
      <c r="F88" s="235">
        <v>1568</v>
      </c>
      <c r="G88" s="235">
        <v>0</v>
      </c>
      <c r="H88" s="235">
        <v>0</v>
      </c>
      <c r="I88" s="235">
        <v>0</v>
      </c>
      <c r="J88" s="235">
        <v>6</v>
      </c>
      <c r="K88" s="235">
        <v>1562</v>
      </c>
      <c r="L88" s="235">
        <v>0</v>
      </c>
      <c r="M88" s="235">
        <v>0</v>
      </c>
      <c r="N88" s="235">
        <v>0</v>
      </c>
      <c r="O88" s="235">
        <v>0</v>
      </c>
    </row>
    <row r="89" s="211" customFormat="1" ht="24" customHeight="1" spans="1:15">
      <c r="A89" s="227" t="s">
        <v>139</v>
      </c>
      <c r="B89" s="227" t="s">
        <v>237</v>
      </c>
      <c r="C89" s="228" t="s">
        <v>154</v>
      </c>
      <c r="D89" s="234" t="s">
        <v>241</v>
      </c>
      <c r="E89" s="235">
        <v>6</v>
      </c>
      <c r="F89" s="235">
        <v>6</v>
      </c>
      <c r="G89" s="235">
        <v>0</v>
      </c>
      <c r="H89" s="235">
        <v>0</v>
      </c>
      <c r="I89" s="235">
        <v>0</v>
      </c>
      <c r="J89" s="235">
        <v>0</v>
      </c>
      <c r="K89" s="235">
        <v>6</v>
      </c>
      <c r="L89" s="235"/>
      <c r="M89" s="235"/>
      <c r="N89" s="235"/>
      <c r="O89" s="235"/>
    </row>
    <row r="90" s="211" customFormat="1" ht="24" customHeight="1" spans="1:15">
      <c r="A90" s="227" t="s">
        <v>139</v>
      </c>
      <c r="B90" s="227" t="s">
        <v>242</v>
      </c>
      <c r="C90" s="228"/>
      <c r="D90" s="234" t="s">
        <v>243</v>
      </c>
      <c r="E90" s="235">
        <v>238</v>
      </c>
      <c r="F90" s="235">
        <v>238</v>
      </c>
      <c r="G90" s="235">
        <v>159</v>
      </c>
      <c r="H90" s="235">
        <v>33</v>
      </c>
      <c r="I90" s="235">
        <v>0</v>
      </c>
      <c r="J90" s="235">
        <v>12</v>
      </c>
      <c r="K90" s="235">
        <v>33</v>
      </c>
      <c r="L90" s="235"/>
      <c r="M90" s="235"/>
      <c r="N90" s="235"/>
      <c r="O90" s="235"/>
    </row>
    <row r="91" s="211" customFormat="1" ht="24" customHeight="1" spans="1:15">
      <c r="A91" s="227" t="s">
        <v>139</v>
      </c>
      <c r="B91" s="227" t="s">
        <v>242</v>
      </c>
      <c r="C91" s="228" t="s">
        <v>141</v>
      </c>
      <c r="D91" s="234" t="s">
        <v>244</v>
      </c>
      <c r="E91" s="235">
        <v>194</v>
      </c>
      <c r="F91" s="235">
        <v>194</v>
      </c>
      <c r="G91" s="235">
        <v>159</v>
      </c>
      <c r="H91" s="235">
        <v>33</v>
      </c>
      <c r="I91" s="235">
        <v>0</v>
      </c>
      <c r="J91" s="235">
        <v>1</v>
      </c>
      <c r="K91" s="235">
        <v>0</v>
      </c>
      <c r="L91" s="235"/>
      <c r="M91" s="235"/>
      <c r="N91" s="235"/>
      <c r="O91" s="235"/>
    </row>
    <row r="92" s="211" customFormat="1" ht="24" customHeight="1" spans="1:15">
      <c r="A92" s="227" t="s">
        <v>139</v>
      </c>
      <c r="B92" s="227" t="s">
        <v>242</v>
      </c>
      <c r="C92" s="228" t="s">
        <v>144</v>
      </c>
      <c r="D92" s="234" t="s">
        <v>245</v>
      </c>
      <c r="E92" s="235">
        <v>5</v>
      </c>
      <c r="F92" s="235">
        <v>5</v>
      </c>
      <c r="G92" s="235">
        <v>0</v>
      </c>
      <c r="H92" s="235">
        <v>0</v>
      </c>
      <c r="I92" s="235">
        <v>0</v>
      </c>
      <c r="J92" s="235">
        <v>5</v>
      </c>
      <c r="K92" s="235">
        <v>0</v>
      </c>
      <c r="L92" s="235"/>
      <c r="M92" s="235"/>
      <c r="N92" s="235"/>
      <c r="O92" s="235"/>
    </row>
    <row r="93" s="211" customFormat="1" ht="24" customHeight="1" spans="1:15">
      <c r="A93" s="227" t="s">
        <v>139</v>
      </c>
      <c r="B93" s="227" t="s">
        <v>242</v>
      </c>
      <c r="C93" s="228" t="s">
        <v>154</v>
      </c>
      <c r="D93" s="234" t="s">
        <v>246</v>
      </c>
      <c r="E93" s="235">
        <v>39</v>
      </c>
      <c r="F93" s="235">
        <v>39</v>
      </c>
      <c r="G93" s="235">
        <v>0</v>
      </c>
      <c r="H93" s="235">
        <v>0</v>
      </c>
      <c r="I93" s="235">
        <v>0</v>
      </c>
      <c r="J93" s="235">
        <v>7</v>
      </c>
      <c r="K93" s="235">
        <v>33</v>
      </c>
      <c r="L93" s="235"/>
      <c r="M93" s="235"/>
      <c r="N93" s="235"/>
      <c r="O93" s="235"/>
    </row>
    <row r="94" s="211" customFormat="1" ht="24" customHeight="1" spans="1:15">
      <c r="A94" s="227" t="s">
        <v>139</v>
      </c>
      <c r="B94" s="227" t="s">
        <v>247</v>
      </c>
      <c r="C94" s="228"/>
      <c r="D94" s="234" t="s">
        <v>248</v>
      </c>
      <c r="E94" s="235">
        <v>347</v>
      </c>
      <c r="F94" s="235">
        <v>347</v>
      </c>
      <c r="G94" s="235">
        <v>0</v>
      </c>
      <c r="H94" s="235">
        <v>0</v>
      </c>
      <c r="I94" s="235">
        <v>0</v>
      </c>
      <c r="J94" s="235">
        <v>117</v>
      </c>
      <c r="K94" s="235">
        <v>230</v>
      </c>
      <c r="L94" s="235"/>
      <c r="M94" s="235"/>
      <c r="N94" s="235"/>
      <c r="O94" s="235"/>
    </row>
    <row r="95" s="211" customFormat="1" ht="24" customHeight="1" spans="1:15">
      <c r="A95" s="227" t="s">
        <v>139</v>
      </c>
      <c r="B95" s="227" t="s">
        <v>247</v>
      </c>
      <c r="C95" s="228" t="s">
        <v>141</v>
      </c>
      <c r="D95" s="234" t="s">
        <v>249</v>
      </c>
      <c r="E95" s="235">
        <v>67</v>
      </c>
      <c r="F95" s="235">
        <v>67</v>
      </c>
      <c r="G95" s="235">
        <v>0</v>
      </c>
      <c r="H95" s="235">
        <v>0</v>
      </c>
      <c r="I95" s="235">
        <v>0</v>
      </c>
      <c r="J95" s="235">
        <v>67</v>
      </c>
      <c r="K95" s="235">
        <v>0</v>
      </c>
      <c r="L95" s="235">
        <v>0</v>
      </c>
      <c r="M95" s="235">
        <v>0</v>
      </c>
      <c r="N95" s="235">
        <v>0</v>
      </c>
      <c r="O95" s="235">
        <v>0</v>
      </c>
    </row>
    <row r="96" s="211" customFormat="1" ht="24" customHeight="1" spans="1:15">
      <c r="A96" s="227" t="s">
        <v>139</v>
      </c>
      <c r="B96" s="227" t="s">
        <v>247</v>
      </c>
      <c r="C96" s="228" t="s">
        <v>146</v>
      </c>
      <c r="D96" s="234" t="s">
        <v>250</v>
      </c>
      <c r="E96" s="235">
        <v>50</v>
      </c>
      <c r="F96" s="235">
        <v>50</v>
      </c>
      <c r="G96" s="235">
        <v>0</v>
      </c>
      <c r="H96" s="235">
        <v>0</v>
      </c>
      <c r="I96" s="235">
        <v>0</v>
      </c>
      <c r="J96" s="235">
        <v>50</v>
      </c>
      <c r="K96" s="235">
        <v>0</v>
      </c>
      <c r="L96" s="235">
        <v>0</v>
      </c>
      <c r="M96" s="235">
        <v>0</v>
      </c>
      <c r="N96" s="235">
        <v>0</v>
      </c>
      <c r="O96" s="235">
        <v>0</v>
      </c>
    </row>
    <row r="97" s="211" customFormat="1" ht="24" customHeight="1" spans="1:15">
      <c r="A97" s="227" t="s">
        <v>139</v>
      </c>
      <c r="B97" s="227" t="s">
        <v>247</v>
      </c>
      <c r="C97" s="228" t="s">
        <v>251</v>
      </c>
      <c r="D97" s="234" t="s">
        <v>252</v>
      </c>
      <c r="E97" s="235">
        <v>150</v>
      </c>
      <c r="F97" s="235">
        <v>150</v>
      </c>
      <c r="G97" s="235">
        <v>0</v>
      </c>
      <c r="H97" s="235">
        <v>0</v>
      </c>
      <c r="I97" s="235">
        <v>0</v>
      </c>
      <c r="J97" s="235">
        <v>0</v>
      </c>
      <c r="K97" s="235">
        <v>150</v>
      </c>
      <c r="L97" s="235">
        <v>0</v>
      </c>
      <c r="M97" s="235">
        <v>0</v>
      </c>
      <c r="N97" s="235">
        <v>0</v>
      </c>
      <c r="O97" s="235">
        <v>0</v>
      </c>
    </row>
    <row r="98" s="211" customFormat="1" ht="24" customHeight="1" spans="1:15">
      <c r="A98" s="227" t="s">
        <v>139</v>
      </c>
      <c r="B98" s="227" t="s">
        <v>247</v>
      </c>
      <c r="C98" s="228" t="s">
        <v>154</v>
      </c>
      <c r="D98" s="234" t="s">
        <v>253</v>
      </c>
      <c r="E98" s="235">
        <v>80</v>
      </c>
      <c r="F98" s="235">
        <v>80</v>
      </c>
      <c r="G98" s="235">
        <v>0</v>
      </c>
      <c r="H98" s="235">
        <v>0</v>
      </c>
      <c r="I98" s="235">
        <v>0</v>
      </c>
      <c r="J98" s="235">
        <v>0</v>
      </c>
      <c r="K98" s="235">
        <v>80</v>
      </c>
      <c r="L98" s="235">
        <v>0</v>
      </c>
      <c r="M98" s="235">
        <v>0</v>
      </c>
      <c r="N98" s="235">
        <v>0</v>
      </c>
      <c r="O98" s="235">
        <v>0</v>
      </c>
    </row>
    <row r="99" s="211" customFormat="1" ht="24" customHeight="1" spans="1:15">
      <c r="A99" s="227" t="s">
        <v>139</v>
      </c>
      <c r="B99" s="227" t="s">
        <v>154</v>
      </c>
      <c r="C99" s="228"/>
      <c r="D99" s="234" t="s">
        <v>254</v>
      </c>
      <c r="E99" s="235">
        <v>52688</v>
      </c>
      <c r="F99" s="235">
        <v>52688</v>
      </c>
      <c r="G99" s="235">
        <v>14986</v>
      </c>
      <c r="H99" s="235">
        <v>0</v>
      </c>
      <c r="I99" s="235">
        <v>0</v>
      </c>
      <c r="J99" s="235">
        <v>0</v>
      </c>
      <c r="K99" s="235">
        <f>37702-1614</f>
        <v>36088</v>
      </c>
      <c r="L99" s="235">
        <v>0</v>
      </c>
      <c r="M99" s="235">
        <v>1614</v>
      </c>
      <c r="N99" s="235">
        <v>0</v>
      </c>
      <c r="O99" s="235">
        <v>1614</v>
      </c>
    </row>
    <row r="100" s="211" customFormat="1" ht="24" customHeight="1" spans="1:15">
      <c r="A100" s="227" t="s">
        <v>139</v>
      </c>
      <c r="B100" s="227" t="s">
        <v>154</v>
      </c>
      <c r="C100" s="228" t="s">
        <v>141</v>
      </c>
      <c r="D100" s="234" t="s">
        <v>255</v>
      </c>
      <c r="E100" s="235">
        <v>20</v>
      </c>
      <c r="F100" s="235">
        <v>20</v>
      </c>
      <c r="G100" s="235">
        <v>0</v>
      </c>
      <c r="H100" s="235">
        <v>0</v>
      </c>
      <c r="I100" s="235">
        <v>0</v>
      </c>
      <c r="J100" s="235">
        <v>0</v>
      </c>
      <c r="K100" s="235">
        <v>20</v>
      </c>
      <c r="L100" s="235">
        <v>0</v>
      </c>
      <c r="M100" s="235">
        <v>0</v>
      </c>
      <c r="N100" s="235">
        <v>0</v>
      </c>
      <c r="O100" s="235">
        <v>0</v>
      </c>
    </row>
    <row r="101" s="211" customFormat="1" ht="24" customHeight="1" spans="1:15">
      <c r="A101" s="227" t="s">
        <v>139</v>
      </c>
      <c r="B101" s="227" t="s">
        <v>154</v>
      </c>
      <c r="C101" s="228" t="s">
        <v>154</v>
      </c>
      <c r="D101" s="234" t="s">
        <v>256</v>
      </c>
      <c r="E101" s="235">
        <v>52668</v>
      </c>
      <c r="F101" s="235">
        <v>52668</v>
      </c>
      <c r="G101" s="235">
        <v>14986</v>
      </c>
      <c r="H101" s="235">
        <v>0</v>
      </c>
      <c r="I101" s="235">
        <v>0</v>
      </c>
      <c r="J101" s="235">
        <v>0</v>
      </c>
      <c r="K101" s="235">
        <f>37682-1614</f>
        <v>36068</v>
      </c>
      <c r="L101" s="235">
        <v>0</v>
      </c>
      <c r="M101" s="235">
        <v>1614</v>
      </c>
      <c r="N101" s="235">
        <v>0</v>
      </c>
      <c r="O101" s="235">
        <v>1614</v>
      </c>
    </row>
    <row r="102" s="211" customFormat="1" ht="24" customHeight="1" spans="1:15">
      <c r="A102" s="227" t="s">
        <v>257</v>
      </c>
      <c r="B102" s="227"/>
      <c r="C102" s="228"/>
      <c r="D102" s="234" t="s">
        <v>258</v>
      </c>
      <c r="E102" s="235">
        <v>4179</v>
      </c>
      <c r="F102" s="235">
        <v>4179</v>
      </c>
      <c r="G102" s="235">
        <v>382</v>
      </c>
      <c r="H102" s="235">
        <v>79</v>
      </c>
      <c r="I102" s="235">
        <v>0</v>
      </c>
      <c r="J102" s="235">
        <v>34</v>
      </c>
      <c r="K102" s="235">
        <v>3684</v>
      </c>
      <c r="L102" s="235">
        <v>0</v>
      </c>
      <c r="M102" s="235">
        <v>0</v>
      </c>
      <c r="N102" s="235">
        <v>0</v>
      </c>
      <c r="O102" s="235">
        <v>0</v>
      </c>
    </row>
    <row r="103" s="211" customFormat="1" ht="24" customHeight="1" spans="1:15">
      <c r="A103" s="227" t="s">
        <v>257</v>
      </c>
      <c r="B103" s="227" t="s">
        <v>144</v>
      </c>
      <c r="C103" s="228"/>
      <c r="D103" s="234" t="s">
        <v>259</v>
      </c>
      <c r="E103" s="235">
        <v>2253</v>
      </c>
      <c r="F103" s="235">
        <v>2253</v>
      </c>
      <c r="G103" s="235">
        <v>0</v>
      </c>
      <c r="H103" s="235">
        <v>0</v>
      </c>
      <c r="I103" s="235">
        <v>0</v>
      </c>
      <c r="J103" s="235">
        <v>0</v>
      </c>
      <c r="K103" s="235">
        <v>2253</v>
      </c>
      <c r="L103" s="235">
        <v>0</v>
      </c>
      <c r="M103" s="235">
        <v>0</v>
      </c>
      <c r="N103" s="235">
        <v>0</v>
      </c>
      <c r="O103" s="235">
        <v>0</v>
      </c>
    </row>
    <row r="104" s="211" customFormat="1" ht="24" customHeight="1" spans="1:15">
      <c r="A104" s="227" t="s">
        <v>257</v>
      </c>
      <c r="B104" s="227" t="s">
        <v>144</v>
      </c>
      <c r="C104" s="228" t="s">
        <v>154</v>
      </c>
      <c r="D104" s="234" t="s">
        <v>260</v>
      </c>
      <c r="E104" s="235">
        <v>2253</v>
      </c>
      <c r="F104" s="235">
        <v>2253</v>
      </c>
      <c r="G104" s="235">
        <v>0</v>
      </c>
      <c r="H104" s="235">
        <v>0</v>
      </c>
      <c r="I104" s="235">
        <v>0</v>
      </c>
      <c r="J104" s="235">
        <v>0</v>
      </c>
      <c r="K104" s="235">
        <v>2253</v>
      </c>
      <c r="L104" s="235">
        <v>0</v>
      </c>
      <c r="M104" s="235">
        <v>0</v>
      </c>
      <c r="N104" s="235">
        <v>0</v>
      </c>
      <c r="O104" s="235">
        <v>0</v>
      </c>
    </row>
    <row r="105" s="211" customFormat="1" ht="24" customHeight="1" spans="1:15">
      <c r="A105" s="227" t="s">
        <v>257</v>
      </c>
      <c r="B105" s="227" t="s">
        <v>146</v>
      </c>
      <c r="C105" s="228"/>
      <c r="D105" s="234" t="s">
        <v>261</v>
      </c>
      <c r="E105" s="235">
        <v>180</v>
      </c>
      <c r="F105" s="235">
        <v>180</v>
      </c>
      <c r="G105" s="235">
        <v>0</v>
      </c>
      <c r="H105" s="235">
        <v>0</v>
      </c>
      <c r="I105" s="235">
        <v>0</v>
      </c>
      <c r="J105" s="235">
        <v>0</v>
      </c>
      <c r="K105" s="235">
        <v>180</v>
      </c>
      <c r="L105" s="235">
        <v>0</v>
      </c>
      <c r="M105" s="235">
        <v>0</v>
      </c>
      <c r="N105" s="235">
        <v>0</v>
      </c>
      <c r="O105" s="235">
        <v>0</v>
      </c>
    </row>
    <row r="106" s="211" customFormat="1" ht="24" customHeight="1" spans="1:15">
      <c r="A106" s="227" t="s">
        <v>257</v>
      </c>
      <c r="B106" s="227" t="s">
        <v>146</v>
      </c>
      <c r="C106" s="228" t="s">
        <v>154</v>
      </c>
      <c r="D106" s="234" t="s">
        <v>262</v>
      </c>
      <c r="E106" s="235">
        <v>180</v>
      </c>
      <c r="F106" s="235">
        <v>180</v>
      </c>
      <c r="G106" s="235">
        <v>0</v>
      </c>
      <c r="H106" s="235">
        <v>0</v>
      </c>
      <c r="I106" s="235">
        <v>0</v>
      </c>
      <c r="J106" s="235">
        <v>0</v>
      </c>
      <c r="K106" s="235">
        <v>180</v>
      </c>
      <c r="L106" s="235">
        <v>0</v>
      </c>
      <c r="M106" s="235">
        <v>0</v>
      </c>
      <c r="N106" s="235">
        <v>0</v>
      </c>
      <c r="O106" s="235">
        <v>0</v>
      </c>
    </row>
    <row r="107" s="211" customFormat="1" ht="24" customHeight="1" spans="1:15">
      <c r="A107" s="227" t="s">
        <v>257</v>
      </c>
      <c r="B107" s="227" t="s">
        <v>165</v>
      </c>
      <c r="C107" s="228"/>
      <c r="D107" s="234" t="s">
        <v>263</v>
      </c>
      <c r="E107" s="235">
        <v>470</v>
      </c>
      <c r="F107" s="235">
        <v>470</v>
      </c>
      <c r="G107" s="235">
        <v>0</v>
      </c>
      <c r="H107" s="235">
        <v>0</v>
      </c>
      <c r="I107" s="235">
        <v>0</v>
      </c>
      <c r="J107" s="235">
        <v>0</v>
      </c>
      <c r="K107" s="235">
        <v>470</v>
      </c>
      <c r="L107" s="235">
        <v>0</v>
      </c>
      <c r="M107" s="235">
        <v>0</v>
      </c>
      <c r="N107" s="235">
        <v>0</v>
      </c>
      <c r="O107" s="235">
        <v>0</v>
      </c>
    </row>
    <row r="108" s="211" customFormat="1" ht="24" customHeight="1" spans="1:15">
      <c r="A108" s="227" t="s">
        <v>257</v>
      </c>
      <c r="B108" s="227" t="s">
        <v>165</v>
      </c>
      <c r="C108" s="228" t="s">
        <v>154</v>
      </c>
      <c r="D108" s="234" t="s">
        <v>264</v>
      </c>
      <c r="E108" s="235">
        <v>470</v>
      </c>
      <c r="F108" s="235">
        <v>470</v>
      </c>
      <c r="G108" s="235">
        <v>0</v>
      </c>
      <c r="H108" s="235">
        <v>0</v>
      </c>
      <c r="I108" s="235">
        <v>0</v>
      </c>
      <c r="J108" s="235">
        <v>0</v>
      </c>
      <c r="K108" s="235">
        <v>470</v>
      </c>
      <c r="L108" s="235">
        <v>0</v>
      </c>
      <c r="M108" s="235">
        <v>0</v>
      </c>
      <c r="N108" s="235">
        <v>0</v>
      </c>
      <c r="O108" s="235">
        <v>0</v>
      </c>
    </row>
    <row r="109" s="211" customFormat="1" ht="24" customHeight="1" spans="1:15">
      <c r="A109" s="227" t="s">
        <v>257</v>
      </c>
      <c r="B109" s="227" t="s">
        <v>148</v>
      </c>
      <c r="C109" s="228"/>
      <c r="D109" s="234" t="s">
        <v>265</v>
      </c>
      <c r="E109" s="235">
        <v>665</v>
      </c>
      <c r="F109" s="235">
        <v>665</v>
      </c>
      <c r="G109" s="235">
        <v>382</v>
      </c>
      <c r="H109" s="235">
        <v>79</v>
      </c>
      <c r="I109" s="235">
        <v>0</v>
      </c>
      <c r="J109" s="235">
        <v>34</v>
      </c>
      <c r="K109" s="235">
        <v>171</v>
      </c>
      <c r="L109" s="235">
        <v>0</v>
      </c>
      <c r="M109" s="235">
        <v>0</v>
      </c>
      <c r="N109" s="235">
        <v>0</v>
      </c>
      <c r="O109" s="235">
        <v>0</v>
      </c>
    </row>
    <row r="110" s="211" customFormat="1" ht="24" customHeight="1" spans="1:15">
      <c r="A110" s="227" t="s">
        <v>257</v>
      </c>
      <c r="B110" s="227" t="s">
        <v>148</v>
      </c>
      <c r="C110" s="228" t="s">
        <v>141</v>
      </c>
      <c r="D110" s="234" t="s">
        <v>266</v>
      </c>
      <c r="E110" s="235">
        <v>624</v>
      </c>
      <c r="F110" s="235">
        <v>624</v>
      </c>
      <c r="G110" s="235">
        <v>382</v>
      </c>
      <c r="H110" s="235">
        <v>79</v>
      </c>
      <c r="I110" s="235">
        <v>0</v>
      </c>
      <c r="J110" s="235">
        <v>28</v>
      </c>
      <c r="K110" s="235">
        <v>135</v>
      </c>
      <c r="L110" s="235">
        <v>0</v>
      </c>
      <c r="M110" s="235">
        <v>0</v>
      </c>
      <c r="N110" s="235">
        <v>0</v>
      </c>
      <c r="O110" s="235">
        <v>0</v>
      </c>
    </row>
    <row r="111" s="211" customFormat="1" ht="24" customHeight="1" spans="1:15">
      <c r="A111" s="227" t="s">
        <v>257</v>
      </c>
      <c r="B111" s="227" t="s">
        <v>148</v>
      </c>
      <c r="C111" s="228" t="s">
        <v>146</v>
      </c>
      <c r="D111" s="234" t="s">
        <v>267</v>
      </c>
      <c r="E111" s="235">
        <v>3</v>
      </c>
      <c r="F111" s="235">
        <v>3</v>
      </c>
      <c r="G111" s="235">
        <v>0</v>
      </c>
      <c r="H111" s="235">
        <v>0</v>
      </c>
      <c r="I111" s="235">
        <v>0</v>
      </c>
      <c r="J111" s="235">
        <v>3</v>
      </c>
      <c r="K111" s="235">
        <v>0</v>
      </c>
      <c r="L111" s="235">
        <v>0</v>
      </c>
      <c r="M111" s="235">
        <v>0</v>
      </c>
      <c r="N111" s="235">
        <v>0</v>
      </c>
      <c r="O111" s="235">
        <v>0</v>
      </c>
    </row>
    <row r="112" s="211" customFormat="1" ht="24" customHeight="1" spans="1:15">
      <c r="A112" s="227" t="s">
        <v>257</v>
      </c>
      <c r="B112" s="227" t="s">
        <v>148</v>
      </c>
      <c r="C112" s="228" t="s">
        <v>165</v>
      </c>
      <c r="D112" s="234" t="s">
        <v>268</v>
      </c>
      <c r="E112" s="235">
        <v>2</v>
      </c>
      <c r="F112" s="235">
        <v>2</v>
      </c>
      <c r="G112" s="235">
        <v>0</v>
      </c>
      <c r="H112" s="235">
        <v>0</v>
      </c>
      <c r="I112" s="235">
        <v>0</v>
      </c>
      <c r="J112" s="235">
        <v>2</v>
      </c>
      <c r="K112" s="235">
        <v>0</v>
      </c>
      <c r="L112" s="235">
        <v>0</v>
      </c>
      <c r="M112" s="235">
        <v>0</v>
      </c>
      <c r="N112" s="235">
        <v>0</v>
      </c>
      <c r="O112" s="235">
        <v>0</v>
      </c>
    </row>
    <row r="113" s="211" customFormat="1" ht="24" customHeight="1" spans="1:15">
      <c r="A113" s="227" t="s">
        <v>257</v>
      </c>
      <c r="B113" s="227" t="s">
        <v>148</v>
      </c>
      <c r="C113" s="228" t="s">
        <v>194</v>
      </c>
      <c r="D113" s="234" t="s">
        <v>269</v>
      </c>
      <c r="E113" s="235">
        <v>6</v>
      </c>
      <c r="F113" s="235">
        <v>6</v>
      </c>
      <c r="G113" s="235">
        <v>0</v>
      </c>
      <c r="H113" s="235">
        <v>0</v>
      </c>
      <c r="I113" s="235">
        <v>0</v>
      </c>
      <c r="J113" s="235">
        <v>0</v>
      </c>
      <c r="K113" s="235">
        <v>6</v>
      </c>
      <c r="L113" s="235">
        <v>0</v>
      </c>
      <c r="M113" s="235">
        <v>0</v>
      </c>
      <c r="N113" s="235">
        <v>0</v>
      </c>
      <c r="O113" s="235">
        <v>0</v>
      </c>
    </row>
    <row r="114" s="211" customFormat="1" ht="24" customHeight="1" spans="1:15">
      <c r="A114" s="227" t="s">
        <v>257</v>
      </c>
      <c r="B114" s="227" t="s">
        <v>148</v>
      </c>
      <c r="C114" s="228" t="s">
        <v>154</v>
      </c>
      <c r="D114" s="234" t="s">
        <v>270</v>
      </c>
      <c r="E114" s="235">
        <v>31</v>
      </c>
      <c r="F114" s="235">
        <v>31</v>
      </c>
      <c r="G114" s="235">
        <v>0</v>
      </c>
      <c r="H114" s="235">
        <v>0</v>
      </c>
      <c r="I114" s="235">
        <v>0</v>
      </c>
      <c r="J114" s="235">
        <v>1</v>
      </c>
      <c r="K114" s="235">
        <v>30</v>
      </c>
      <c r="L114" s="235">
        <v>0</v>
      </c>
      <c r="M114" s="235">
        <v>0</v>
      </c>
      <c r="N114" s="235">
        <v>0</v>
      </c>
      <c r="O114" s="235">
        <v>0</v>
      </c>
    </row>
    <row r="115" s="211" customFormat="1" ht="24" customHeight="1" spans="1:15">
      <c r="A115" s="227" t="s">
        <v>257</v>
      </c>
      <c r="B115" s="227" t="s">
        <v>152</v>
      </c>
      <c r="C115" s="228"/>
      <c r="D115" s="234" t="s">
        <v>271</v>
      </c>
      <c r="E115" s="235">
        <v>400</v>
      </c>
      <c r="F115" s="235">
        <v>400</v>
      </c>
      <c r="G115" s="235">
        <v>0</v>
      </c>
      <c r="H115" s="235">
        <v>0</v>
      </c>
      <c r="I115" s="235">
        <v>0</v>
      </c>
      <c r="J115" s="235">
        <v>0</v>
      </c>
      <c r="K115" s="235">
        <v>400</v>
      </c>
      <c r="L115" s="235">
        <v>0</v>
      </c>
      <c r="M115" s="235">
        <v>0</v>
      </c>
      <c r="N115" s="235">
        <v>0</v>
      </c>
      <c r="O115" s="235">
        <v>0</v>
      </c>
    </row>
    <row r="116" s="211" customFormat="1" ht="24" customHeight="1" spans="1:15">
      <c r="A116" s="227" t="s">
        <v>257</v>
      </c>
      <c r="B116" s="227" t="s">
        <v>152</v>
      </c>
      <c r="C116" s="228" t="s">
        <v>154</v>
      </c>
      <c r="D116" s="234" t="s">
        <v>272</v>
      </c>
      <c r="E116" s="235">
        <v>400</v>
      </c>
      <c r="F116" s="235">
        <v>400</v>
      </c>
      <c r="G116" s="235">
        <v>0</v>
      </c>
      <c r="H116" s="235">
        <v>0</v>
      </c>
      <c r="I116" s="235">
        <v>0</v>
      </c>
      <c r="J116" s="235">
        <v>0</v>
      </c>
      <c r="K116" s="235">
        <v>400</v>
      </c>
      <c r="L116" s="235">
        <v>0</v>
      </c>
      <c r="M116" s="235">
        <v>0</v>
      </c>
      <c r="N116" s="235">
        <v>0</v>
      </c>
      <c r="O116" s="235">
        <v>0</v>
      </c>
    </row>
    <row r="117" s="211" customFormat="1" ht="24" customHeight="1" spans="1:15">
      <c r="A117" s="227" t="s">
        <v>257</v>
      </c>
      <c r="B117" s="227" t="s">
        <v>154</v>
      </c>
      <c r="C117" s="228"/>
      <c r="D117" s="234" t="s">
        <v>273</v>
      </c>
      <c r="E117" s="235">
        <v>211</v>
      </c>
      <c r="F117" s="235">
        <v>211</v>
      </c>
      <c r="G117" s="235">
        <v>0</v>
      </c>
      <c r="H117" s="235">
        <v>0</v>
      </c>
      <c r="I117" s="235">
        <v>0</v>
      </c>
      <c r="J117" s="235">
        <v>0</v>
      </c>
      <c r="K117" s="235">
        <v>211</v>
      </c>
      <c r="L117" s="235">
        <v>0</v>
      </c>
      <c r="M117" s="235">
        <v>0</v>
      </c>
      <c r="N117" s="235">
        <v>0</v>
      </c>
      <c r="O117" s="235">
        <v>0</v>
      </c>
    </row>
    <row r="118" s="211" customFormat="1" ht="24" customHeight="1" spans="1:15">
      <c r="A118" s="227" t="s">
        <v>257</v>
      </c>
      <c r="B118" s="227" t="s">
        <v>154</v>
      </c>
      <c r="C118" s="228" t="s">
        <v>141</v>
      </c>
      <c r="D118" s="234" t="s">
        <v>274</v>
      </c>
      <c r="E118" s="235">
        <v>211</v>
      </c>
      <c r="F118" s="235">
        <v>211</v>
      </c>
      <c r="G118" s="235">
        <v>0</v>
      </c>
      <c r="H118" s="235">
        <v>0</v>
      </c>
      <c r="I118" s="235">
        <v>0</v>
      </c>
      <c r="J118" s="235">
        <v>0</v>
      </c>
      <c r="K118" s="235">
        <v>211</v>
      </c>
      <c r="L118" s="235">
        <v>0</v>
      </c>
      <c r="M118" s="235">
        <v>0</v>
      </c>
      <c r="N118" s="235">
        <v>0</v>
      </c>
      <c r="O118" s="235">
        <v>0</v>
      </c>
    </row>
    <row r="119" s="211" customFormat="1" ht="24" customHeight="1" spans="1:15">
      <c r="A119" s="227" t="s">
        <v>275</v>
      </c>
      <c r="B119" s="227"/>
      <c r="C119" s="228"/>
      <c r="D119" s="234" t="s">
        <v>276</v>
      </c>
      <c r="E119" s="235">
        <v>34023</v>
      </c>
      <c r="F119" s="235">
        <v>34023</v>
      </c>
      <c r="G119" s="235">
        <v>20774</v>
      </c>
      <c r="H119" s="235">
        <v>1006</v>
      </c>
      <c r="I119" s="235">
        <v>0</v>
      </c>
      <c r="J119" s="235">
        <v>1129</v>
      </c>
      <c r="K119" s="235">
        <v>11115</v>
      </c>
      <c r="L119" s="235">
        <v>0</v>
      </c>
      <c r="M119" s="235">
        <v>0</v>
      </c>
      <c r="N119" s="235">
        <v>0</v>
      </c>
      <c r="O119" s="235">
        <v>0</v>
      </c>
    </row>
    <row r="120" s="211" customFormat="1" ht="24" customHeight="1" spans="1:15">
      <c r="A120" s="227" t="s">
        <v>275</v>
      </c>
      <c r="B120" s="227" t="s">
        <v>141</v>
      </c>
      <c r="C120" s="228"/>
      <c r="D120" s="234" t="s">
        <v>277</v>
      </c>
      <c r="E120" s="235">
        <v>3573</v>
      </c>
      <c r="F120" s="235">
        <v>3573</v>
      </c>
      <c r="G120" s="235">
        <v>1977</v>
      </c>
      <c r="H120" s="235">
        <v>121</v>
      </c>
      <c r="I120" s="235">
        <v>0</v>
      </c>
      <c r="J120" s="235">
        <v>760</v>
      </c>
      <c r="K120" s="235">
        <v>714</v>
      </c>
      <c r="L120" s="235">
        <v>0</v>
      </c>
      <c r="M120" s="235">
        <v>0</v>
      </c>
      <c r="N120" s="235">
        <v>0</v>
      </c>
      <c r="O120" s="235">
        <v>0</v>
      </c>
    </row>
    <row r="121" s="211" customFormat="1" ht="24" customHeight="1" spans="1:15">
      <c r="A121" s="227" t="s">
        <v>275</v>
      </c>
      <c r="B121" s="227" t="s">
        <v>141</v>
      </c>
      <c r="C121" s="228" t="s">
        <v>141</v>
      </c>
      <c r="D121" s="234" t="s">
        <v>278</v>
      </c>
      <c r="E121" s="235">
        <v>2104</v>
      </c>
      <c r="F121" s="235">
        <v>2104</v>
      </c>
      <c r="G121" s="235">
        <v>1977</v>
      </c>
      <c r="H121" s="235">
        <v>121</v>
      </c>
      <c r="I121" s="235">
        <v>0</v>
      </c>
      <c r="J121" s="235">
        <v>5</v>
      </c>
      <c r="K121" s="235">
        <v>0</v>
      </c>
      <c r="L121" s="235">
        <v>0</v>
      </c>
      <c r="M121" s="235">
        <v>0</v>
      </c>
      <c r="N121" s="235">
        <v>0</v>
      </c>
      <c r="O121" s="235">
        <v>0</v>
      </c>
    </row>
    <row r="122" s="211" customFormat="1" ht="24" customHeight="1" spans="1:15">
      <c r="A122" s="227" t="s">
        <v>275</v>
      </c>
      <c r="B122" s="227" t="s">
        <v>141</v>
      </c>
      <c r="C122" s="228" t="s">
        <v>154</v>
      </c>
      <c r="D122" s="234" t="s">
        <v>279</v>
      </c>
      <c r="E122" s="235">
        <v>1469</v>
      </c>
      <c r="F122" s="235">
        <v>1469</v>
      </c>
      <c r="G122" s="235">
        <v>0</v>
      </c>
      <c r="H122" s="235">
        <v>0</v>
      </c>
      <c r="I122" s="235">
        <v>0</v>
      </c>
      <c r="J122" s="235">
        <v>755</v>
      </c>
      <c r="K122" s="235">
        <v>714</v>
      </c>
      <c r="L122" s="235">
        <v>0</v>
      </c>
      <c r="M122" s="235">
        <v>0</v>
      </c>
      <c r="N122" s="235">
        <v>0</v>
      </c>
      <c r="O122" s="235">
        <v>0</v>
      </c>
    </row>
    <row r="123" s="211" customFormat="1" ht="24" customHeight="1" spans="1:15">
      <c r="A123" s="227" t="s">
        <v>275</v>
      </c>
      <c r="B123" s="227" t="s">
        <v>144</v>
      </c>
      <c r="C123" s="228"/>
      <c r="D123" s="234" t="s">
        <v>280</v>
      </c>
      <c r="E123" s="235">
        <v>28950</v>
      </c>
      <c r="F123" s="235">
        <v>28950</v>
      </c>
      <c r="G123" s="235">
        <v>18796</v>
      </c>
      <c r="H123" s="235">
        <v>885</v>
      </c>
      <c r="I123" s="235">
        <v>0</v>
      </c>
      <c r="J123" s="235">
        <v>368</v>
      </c>
      <c r="K123" s="235">
        <v>8901</v>
      </c>
      <c r="L123" s="235">
        <v>0</v>
      </c>
      <c r="M123" s="235">
        <v>0</v>
      </c>
      <c r="N123" s="235">
        <v>0</v>
      </c>
      <c r="O123" s="235">
        <v>0</v>
      </c>
    </row>
    <row r="124" s="211" customFormat="1" ht="24" customHeight="1" spans="1:15">
      <c r="A124" s="227" t="s">
        <v>275</v>
      </c>
      <c r="B124" s="227" t="s">
        <v>144</v>
      </c>
      <c r="C124" s="228" t="s">
        <v>141</v>
      </c>
      <c r="D124" s="234" t="s">
        <v>281</v>
      </c>
      <c r="E124" s="235">
        <v>1460</v>
      </c>
      <c r="F124" s="235">
        <v>1460</v>
      </c>
      <c r="G124" s="235">
        <v>89</v>
      </c>
      <c r="H124" s="235">
        <v>4</v>
      </c>
      <c r="I124" s="235">
        <v>0</v>
      </c>
      <c r="J124" s="235">
        <v>1</v>
      </c>
      <c r="K124" s="235">
        <v>1366</v>
      </c>
      <c r="L124" s="235">
        <v>0</v>
      </c>
      <c r="M124" s="235">
        <v>0</v>
      </c>
      <c r="N124" s="235">
        <v>0</v>
      </c>
      <c r="O124" s="235">
        <v>0</v>
      </c>
    </row>
    <row r="125" s="211" customFormat="1" ht="24" customHeight="1" spans="1:15">
      <c r="A125" s="227" t="s">
        <v>275</v>
      </c>
      <c r="B125" s="227" t="s">
        <v>144</v>
      </c>
      <c r="C125" s="228" t="s">
        <v>144</v>
      </c>
      <c r="D125" s="234" t="s">
        <v>282</v>
      </c>
      <c r="E125" s="235">
        <v>14190</v>
      </c>
      <c r="F125" s="235">
        <v>14190</v>
      </c>
      <c r="G125" s="235">
        <v>12384</v>
      </c>
      <c r="H125" s="235">
        <v>607</v>
      </c>
      <c r="I125" s="235">
        <v>0</v>
      </c>
      <c r="J125" s="235">
        <v>101</v>
      </c>
      <c r="K125" s="235">
        <v>1098</v>
      </c>
      <c r="L125" s="235">
        <v>0</v>
      </c>
      <c r="M125" s="235">
        <v>0</v>
      </c>
      <c r="N125" s="235">
        <v>0</v>
      </c>
      <c r="O125" s="235">
        <v>0</v>
      </c>
    </row>
    <row r="126" s="211" customFormat="1" ht="24" customHeight="1" spans="1:15">
      <c r="A126" s="227" t="s">
        <v>275</v>
      </c>
      <c r="B126" s="227" t="s">
        <v>144</v>
      </c>
      <c r="C126" s="228" t="s">
        <v>160</v>
      </c>
      <c r="D126" s="234" t="s">
        <v>283</v>
      </c>
      <c r="E126" s="235">
        <v>7421</v>
      </c>
      <c r="F126" s="235">
        <v>7421</v>
      </c>
      <c r="G126" s="235">
        <v>6324</v>
      </c>
      <c r="H126" s="235">
        <v>273</v>
      </c>
      <c r="I126" s="235">
        <v>0</v>
      </c>
      <c r="J126" s="235">
        <v>53</v>
      </c>
      <c r="K126" s="235">
        <v>771</v>
      </c>
      <c r="L126" s="235">
        <v>0</v>
      </c>
      <c r="M126" s="235">
        <v>0</v>
      </c>
      <c r="N126" s="235">
        <v>0</v>
      </c>
      <c r="O126" s="235">
        <v>0</v>
      </c>
    </row>
    <row r="127" s="211" customFormat="1" ht="24" customHeight="1" spans="1:15">
      <c r="A127" s="227" t="s">
        <v>275</v>
      </c>
      <c r="B127" s="227" t="s">
        <v>144</v>
      </c>
      <c r="C127" s="228" t="s">
        <v>154</v>
      </c>
      <c r="D127" s="234" t="s">
        <v>284</v>
      </c>
      <c r="E127" s="235">
        <v>5879</v>
      </c>
      <c r="F127" s="235">
        <v>5879</v>
      </c>
      <c r="G127" s="235">
        <v>0</v>
      </c>
      <c r="H127" s="235">
        <v>0</v>
      </c>
      <c r="I127" s="235">
        <v>0</v>
      </c>
      <c r="J127" s="235">
        <v>213</v>
      </c>
      <c r="K127" s="235">
        <v>5666</v>
      </c>
      <c r="L127" s="235">
        <v>0</v>
      </c>
      <c r="M127" s="235">
        <v>0</v>
      </c>
      <c r="N127" s="235">
        <v>0</v>
      </c>
      <c r="O127" s="235">
        <v>0</v>
      </c>
    </row>
    <row r="128" s="211" customFormat="1" ht="24" customHeight="1" spans="1:15">
      <c r="A128" s="227" t="s">
        <v>275</v>
      </c>
      <c r="B128" s="227" t="s">
        <v>285</v>
      </c>
      <c r="C128" s="228"/>
      <c r="D128" s="234" t="s">
        <v>286</v>
      </c>
      <c r="E128" s="235">
        <v>1500</v>
      </c>
      <c r="F128" s="235">
        <v>1500</v>
      </c>
      <c r="G128" s="235">
        <v>0</v>
      </c>
      <c r="H128" s="235">
        <v>0</v>
      </c>
      <c r="I128" s="235">
        <v>0</v>
      </c>
      <c r="J128" s="235">
        <v>0</v>
      </c>
      <c r="K128" s="235">
        <v>1500</v>
      </c>
      <c r="L128" s="235">
        <v>0</v>
      </c>
      <c r="M128" s="235">
        <v>0</v>
      </c>
      <c r="N128" s="235">
        <v>0</v>
      </c>
      <c r="O128" s="235">
        <v>0</v>
      </c>
    </row>
    <row r="129" s="211" customFormat="1" ht="24" customHeight="1" spans="1:15">
      <c r="A129" s="227" t="s">
        <v>275</v>
      </c>
      <c r="B129" s="227" t="s">
        <v>285</v>
      </c>
      <c r="C129" s="228" t="s">
        <v>141</v>
      </c>
      <c r="D129" s="234" t="s">
        <v>287</v>
      </c>
      <c r="E129" s="235">
        <v>300</v>
      </c>
      <c r="F129" s="235">
        <v>300</v>
      </c>
      <c r="G129" s="235">
        <v>0</v>
      </c>
      <c r="H129" s="235">
        <v>0</v>
      </c>
      <c r="I129" s="235">
        <v>0</v>
      </c>
      <c r="J129" s="235">
        <v>0</v>
      </c>
      <c r="K129" s="235">
        <v>300</v>
      </c>
      <c r="L129" s="235">
        <v>0</v>
      </c>
      <c r="M129" s="235">
        <v>0</v>
      </c>
      <c r="N129" s="235">
        <v>0</v>
      </c>
      <c r="O129" s="235">
        <v>0</v>
      </c>
    </row>
    <row r="130" s="211" customFormat="1" ht="24" customHeight="1" spans="1:15">
      <c r="A130" s="227" t="s">
        <v>275</v>
      </c>
      <c r="B130" s="227" t="s">
        <v>285</v>
      </c>
      <c r="C130" s="228" t="s">
        <v>160</v>
      </c>
      <c r="D130" s="234" t="s">
        <v>288</v>
      </c>
      <c r="E130" s="235">
        <v>100</v>
      </c>
      <c r="F130" s="235">
        <v>100</v>
      </c>
      <c r="G130" s="235">
        <v>0</v>
      </c>
      <c r="H130" s="235">
        <v>0</v>
      </c>
      <c r="I130" s="235">
        <v>0</v>
      </c>
      <c r="J130" s="235">
        <v>0</v>
      </c>
      <c r="K130" s="235">
        <v>100</v>
      </c>
      <c r="L130" s="235">
        <v>0</v>
      </c>
      <c r="M130" s="235">
        <v>0</v>
      </c>
      <c r="N130" s="235">
        <v>0</v>
      </c>
      <c r="O130" s="235">
        <v>0</v>
      </c>
    </row>
    <row r="131" s="211" customFormat="1" ht="24" customHeight="1" spans="1:15">
      <c r="A131" s="227" t="s">
        <v>275</v>
      </c>
      <c r="B131" s="227" t="s">
        <v>285</v>
      </c>
      <c r="C131" s="228" t="s">
        <v>154</v>
      </c>
      <c r="D131" s="234" t="s">
        <v>289</v>
      </c>
      <c r="E131" s="235">
        <v>1100</v>
      </c>
      <c r="F131" s="235">
        <v>1100</v>
      </c>
      <c r="G131" s="235">
        <v>0</v>
      </c>
      <c r="H131" s="235">
        <v>0</v>
      </c>
      <c r="I131" s="235">
        <v>0</v>
      </c>
      <c r="J131" s="235">
        <v>0</v>
      </c>
      <c r="K131" s="235">
        <v>1100</v>
      </c>
      <c r="L131" s="235">
        <v>0</v>
      </c>
      <c r="M131" s="235">
        <v>0</v>
      </c>
      <c r="N131" s="235">
        <v>0</v>
      </c>
      <c r="O131" s="235">
        <v>0</v>
      </c>
    </row>
    <row r="132" s="211" customFormat="1" ht="24" customHeight="1" spans="1:15">
      <c r="A132" s="227" t="s">
        <v>275</v>
      </c>
      <c r="B132" s="227" t="s">
        <v>154</v>
      </c>
      <c r="C132" s="228"/>
      <c r="D132" s="234" t="s">
        <v>290</v>
      </c>
      <c r="E132" s="235">
        <v>1</v>
      </c>
      <c r="F132" s="235">
        <v>1</v>
      </c>
      <c r="G132" s="235">
        <v>0</v>
      </c>
      <c r="H132" s="235">
        <v>0</v>
      </c>
      <c r="I132" s="235">
        <v>0</v>
      </c>
      <c r="J132" s="235">
        <v>1</v>
      </c>
      <c r="K132" s="235">
        <v>0</v>
      </c>
      <c r="L132" s="235">
        <v>0</v>
      </c>
      <c r="M132" s="235">
        <v>0</v>
      </c>
      <c r="N132" s="235">
        <v>0</v>
      </c>
      <c r="O132" s="235">
        <v>0</v>
      </c>
    </row>
    <row r="133" s="211" customFormat="1" ht="24" customHeight="1" spans="1:15">
      <c r="A133" s="227" t="s">
        <v>275</v>
      </c>
      <c r="B133" s="227" t="s">
        <v>154</v>
      </c>
      <c r="C133" s="228" t="s">
        <v>154</v>
      </c>
      <c r="D133" s="234" t="s">
        <v>291</v>
      </c>
      <c r="E133" s="235">
        <v>1</v>
      </c>
      <c r="F133" s="235">
        <v>1</v>
      </c>
      <c r="G133" s="235">
        <v>0</v>
      </c>
      <c r="H133" s="235">
        <v>0</v>
      </c>
      <c r="I133" s="235">
        <v>0</v>
      </c>
      <c r="J133" s="235">
        <v>1</v>
      </c>
      <c r="K133" s="235">
        <v>0</v>
      </c>
      <c r="L133" s="235">
        <v>0</v>
      </c>
      <c r="M133" s="235">
        <v>0</v>
      </c>
      <c r="N133" s="235">
        <v>0</v>
      </c>
      <c r="O133" s="235">
        <v>0</v>
      </c>
    </row>
    <row r="134" s="211" customFormat="1" ht="24" customHeight="1" spans="1:15">
      <c r="A134" s="227" t="s">
        <v>292</v>
      </c>
      <c r="B134" s="227"/>
      <c r="C134" s="228"/>
      <c r="D134" s="234" t="s">
        <v>293</v>
      </c>
      <c r="E134" s="235">
        <v>24364</v>
      </c>
      <c r="F134" s="235">
        <v>24364</v>
      </c>
      <c r="G134" s="235">
        <v>0</v>
      </c>
      <c r="H134" s="235">
        <v>0</v>
      </c>
      <c r="I134" s="235">
        <v>0</v>
      </c>
      <c r="J134" s="235">
        <v>103</v>
      </c>
      <c r="K134" s="235">
        <v>24261</v>
      </c>
      <c r="L134" s="235">
        <v>0</v>
      </c>
      <c r="M134" s="235">
        <v>0</v>
      </c>
      <c r="N134" s="235">
        <v>0</v>
      </c>
      <c r="O134" s="235">
        <v>0</v>
      </c>
    </row>
    <row r="135" s="211" customFormat="1" ht="24" customHeight="1" spans="1:15">
      <c r="A135" s="227" t="s">
        <v>292</v>
      </c>
      <c r="B135" s="227" t="s">
        <v>154</v>
      </c>
      <c r="C135" s="228"/>
      <c r="D135" s="234" t="s">
        <v>294</v>
      </c>
      <c r="E135" s="235">
        <v>24364</v>
      </c>
      <c r="F135" s="235">
        <v>24364</v>
      </c>
      <c r="G135" s="235">
        <v>0</v>
      </c>
      <c r="H135" s="235">
        <v>0</v>
      </c>
      <c r="I135" s="235">
        <v>0</v>
      </c>
      <c r="J135" s="235">
        <v>103</v>
      </c>
      <c r="K135" s="235">
        <v>24261</v>
      </c>
      <c r="L135" s="235">
        <v>0</v>
      </c>
      <c r="M135" s="235">
        <v>0</v>
      </c>
      <c r="N135" s="235">
        <v>0</v>
      </c>
      <c r="O135" s="235">
        <v>0</v>
      </c>
    </row>
    <row r="136" s="211" customFormat="1" ht="24" customHeight="1" spans="1:15">
      <c r="A136" s="227" t="s">
        <v>292</v>
      </c>
      <c r="B136" s="227" t="s">
        <v>154</v>
      </c>
      <c r="C136" s="228" t="s">
        <v>154</v>
      </c>
      <c r="D136" s="234" t="s">
        <v>295</v>
      </c>
      <c r="E136" s="235">
        <v>24364</v>
      </c>
      <c r="F136" s="235">
        <v>24364</v>
      </c>
      <c r="G136" s="235">
        <v>0</v>
      </c>
      <c r="H136" s="235">
        <v>0</v>
      </c>
      <c r="I136" s="235">
        <v>0</v>
      </c>
      <c r="J136" s="235">
        <v>103</v>
      </c>
      <c r="K136" s="235">
        <v>24261</v>
      </c>
      <c r="L136" s="235">
        <v>0</v>
      </c>
      <c r="M136" s="235">
        <v>0</v>
      </c>
      <c r="N136" s="235">
        <v>0</v>
      </c>
      <c r="O136" s="235">
        <v>0</v>
      </c>
    </row>
    <row r="137" s="211" customFormat="1" ht="24" customHeight="1" spans="1:15">
      <c r="A137" s="227" t="s">
        <v>296</v>
      </c>
      <c r="B137" s="227"/>
      <c r="C137" s="228"/>
      <c r="D137" s="234" t="s">
        <v>297</v>
      </c>
      <c r="E137" s="235">
        <v>847</v>
      </c>
      <c r="F137" s="235">
        <v>847</v>
      </c>
      <c r="G137" s="235">
        <v>243</v>
      </c>
      <c r="H137" s="235">
        <v>51</v>
      </c>
      <c r="I137" s="235">
        <v>0</v>
      </c>
      <c r="J137" s="235">
        <v>31</v>
      </c>
      <c r="K137" s="235">
        <v>523</v>
      </c>
      <c r="L137" s="235">
        <v>0</v>
      </c>
      <c r="M137" s="235">
        <v>0</v>
      </c>
      <c r="N137" s="235">
        <v>0</v>
      </c>
      <c r="O137" s="235">
        <v>0</v>
      </c>
    </row>
    <row r="138" s="211" customFormat="1" ht="24" customHeight="1" spans="1:15">
      <c r="A138" s="227" t="s">
        <v>296</v>
      </c>
      <c r="B138" s="227" t="s">
        <v>141</v>
      </c>
      <c r="C138" s="228"/>
      <c r="D138" s="234" t="s">
        <v>298</v>
      </c>
      <c r="E138" s="235">
        <v>787</v>
      </c>
      <c r="F138" s="235">
        <v>787</v>
      </c>
      <c r="G138" s="235">
        <v>243</v>
      </c>
      <c r="H138" s="235">
        <v>51</v>
      </c>
      <c r="I138" s="235">
        <v>0</v>
      </c>
      <c r="J138" s="235">
        <v>31</v>
      </c>
      <c r="K138" s="235">
        <v>463</v>
      </c>
      <c r="L138" s="235">
        <v>0</v>
      </c>
      <c r="M138" s="235">
        <v>0</v>
      </c>
      <c r="N138" s="235">
        <v>0</v>
      </c>
      <c r="O138" s="235">
        <v>0</v>
      </c>
    </row>
    <row r="139" s="211" customFormat="1" ht="24" customHeight="1" spans="1:15">
      <c r="A139" s="227" t="s">
        <v>296</v>
      </c>
      <c r="B139" s="227" t="s">
        <v>141</v>
      </c>
      <c r="C139" s="228" t="s">
        <v>141</v>
      </c>
      <c r="D139" s="234" t="s">
        <v>299</v>
      </c>
      <c r="E139" s="235">
        <v>295</v>
      </c>
      <c r="F139" s="235">
        <v>295</v>
      </c>
      <c r="G139" s="235">
        <v>243</v>
      </c>
      <c r="H139" s="235">
        <v>51</v>
      </c>
      <c r="I139" s="235">
        <v>0</v>
      </c>
      <c r="J139" s="235">
        <v>1</v>
      </c>
      <c r="K139" s="235">
        <v>0</v>
      </c>
      <c r="L139" s="235">
        <v>0</v>
      </c>
      <c r="M139" s="235">
        <v>0</v>
      </c>
      <c r="N139" s="235">
        <v>0</v>
      </c>
      <c r="O139" s="235">
        <v>0</v>
      </c>
    </row>
    <row r="140" s="211" customFormat="1" ht="24" customHeight="1" spans="1:15">
      <c r="A140" s="227" t="s">
        <v>296</v>
      </c>
      <c r="B140" s="227" t="s">
        <v>141</v>
      </c>
      <c r="C140" s="228" t="s">
        <v>146</v>
      </c>
      <c r="D140" s="234" t="s">
        <v>300</v>
      </c>
      <c r="E140" s="235">
        <v>372</v>
      </c>
      <c r="F140" s="235">
        <v>372</v>
      </c>
      <c r="G140" s="235">
        <v>0</v>
      </c>
      <c r="H140" s="235">
        <v>0</v>
      </c>
      <c r="I140" s="235">
        <v>0</v>
      </c>
      <c r="J140" s="235">
        <v>0</v>
      </c>
      <c r="K140" s="235">
        <v>372</v>
      </c>
      <c r="L140" s="235">
        <v>0</v>
      </c>
      <c r="M140" s="235">
        <v>0</v>
      </c>
      <c r="N140" s="235">
        <v>0</v>
      </c>
      <c r="O140" s="235">
        <v>0</v>
      </c>
    </row>
    <row r="141" s="211" customFormat="1" ht="24" customHeight="1" spans="1:15">
      <c r="A141" s="227" t="s">
        <v>296</v>
      </c>
      <c r="B141" s="227" t="s">
        <v>141</v>
      </c>
      <c r="C141" s="228" t="s">
        <v>152</v>
      </c>
      <c r="D141" s="234" t="s">
        <v>301</v>
      </c>
      <c r="E141" s="235">
        <v>8</v>
      </c>
      <c r="F141" s="235">
        <v>8</v>
      </c>
      <c r="G141" s="235">
        <v>0</v>
      </c>
      <c r="H141" s="235">
        <v>0</v>
      </c>
      <c r="I141" s="235">
        <v>0</v>
      </c>
      <c r="J141" s="235">
        <v>0</v>
      </c>
      <c r="K141" s="235">
        <v>8</v>
      </c>
      <c r="L141" s="235">
        <v>0</v>
      </c>
      <c r="M141" s="235">
        <v>0</v>
      </c>
      <c r="N141" s="235">
        <v>0</v>
      </c>
      <c r="O141" s="235">
        <v>0</v>
      </c>
    </row>
    <row r="142" s="211" customFormat="1" ht="24" customHeight="1" spans="1:15">
      <c r="A142" s="227" t="s">
        <v>296</v>
      </c>
      <c r="B142" s="227" t="s">
        <v>141</v>
      </c>
      <c r="C142" s="228" t="s">
        <v>285</v>
      </c>
      <c r="D142" s="234" t="s">
        <v>302</v>
      </c>
      <c r="E142" s="235">
        <v>56</v>
      </c>
      <c r="F142" s="235">
        <v>56</v>
      </c>
      <c r="G142" s="235">
        <v>0</v>
      </c>
      <c r="H142" s="235">
        <v>0</v>
      </c>
      <c r="I142" s="235">
        <v>0</v>
      </c>
      <c r="J142" s="235">
        <v>21</v>
      </c>
      <c r="K142" s="235">
        <v>35</v>
      </c>
      <c r="L142" s="235">
        <v>0</v>
      </c>
      <c r="M142" s="235">
        <v>0</v>
      </c>
      <c r="N142" s="235">
        <v>0</v>
      </c>
      <c r="O142" s="235">
        <v>0</v>
      </c>
    </row>
    <row r="143" s="211" customFormat="1" ht="24" customHeight="1" spans="1:15">
      <c r="A143" s="227" t="s">
        <v>296</v>
      </c>
      <c r="B143" s="227" t="s">
        <v>141</v>
      </c>
      <c r="C143" s="228" t="s">
        <v>154</v>
      </c>
      <c r="D143" s="234" t="s">
        <v>303</v>
      </c>
      <c r="E143" s="235">
        <v>56</v>
      </c>
      <c r="F143" s="235">
        <v>56</v>
      </c>
      <c r="G143" s="235">
        <v>0</v>
      </c>
      <c r="H143" s="235">
        <v>0</v>
      </c>
      <c r="I143" s="235">
        <v>0</v>
      </c>
      <c r="J143" s="235">
        <v>9</v>
      </c>
      <c r="K143" s="235">
        <v>48</v>
      </c>
      <c r="L143" s="235">
        <v>0</v>
      </c>
      <c r="M143" s="235">
        <v>0</v>
      </c>
      <c r="N143" s="235">
        <v>0</v>
      </c>
      <c r="O143" s="235">
        <v>0</v>
      </c>
    </row>
    <row r="144" s="211" customFormat="1" ht="24" customHeight="1" spans="1:15">
      <c r="A144" s="227" t="s">
        <v>296</v>
      </c>
      <c r="B144" s="227" t="s">
        <v>160</v>
      </c>
      <c r="C144" s="228"/>
      <c r="D144" s="234" t="s">
        <v>304</v>
      </c>
      <c r="E144" s="235">
        <v>60</v>
      </c>
      <c r="F144" s="235">
        <v>60</v>
      </c>
      <c r="G144" s="235">
        <v>0</v>
      </c>
      <c r="H144" s="235">
        <v>0</v>
      </c>
      <c r="I144" s="235">
        <v>0</v>
      </c>
      <c r="J144" s="235">
        <v>0</v>
      </c>
      <c r="K144" s="235">
        <v>60</v>
      </c>
      <c r="L144" s="235">
        <v>0</v>
      </c>
      <c r="M144" s="235">
        <v>0</v>
      </c>
      <c r="N144" s="235">
        <v>0</v>
      </c>
      <c r="O144" s="235">
        <v>0</v>
      </c>
    </row>
    <row r="145" s="211" customFormat="1" ht="24" customHeight="1" spans="1:15">
      <c r="A145" s="227" t="s">
        <v>296</v>
      </c>
      <c r="B145" s="227" t="s">
        <v>160</v>
      </c>
      <c r="C145" s="228" t="s">
        <v>152</v>
      </c>
      <c r="D145" s="234" t="s">
        <v>305</v>
      </c>
      <c r="E145" s="235">
        <v>50</v>
      </c>
      <c r="F145" s="235">
        <v>50</v>
      </c>
      <c r="G145" s="235">
        <v>0</v>
      </c>
      <c r="H145" s="235">
        <v>0</v>
      </c>
      <c r="I145" s="235">
        <v>0</v>
      </c>
      <c r="J145" s="235">
        <v>0</v>
      </c>
      <c r="K145" s="235">
        <v>50</v>
      </c>
      <c r="L145" s="235">
        <v>0</v>
      </c>
      <c r="M145" s="235">
        <v>0</v>
      </c>
      <c r="N145" s="235">
        <v>0</v>
      </c>
      <c r="O145" s="235">
        <v>0</v>
      </c>
    </row>
    <row r="146" s="211" customFormat="1" ht="24" customHeight="1" spans="1:15">
      <c r="A146" s="227" t="s">
        <v>296</v>
      </c>
      <c r="B146" s="227" t="s">
        <v>160</v>
      </c>
      <c r="C146" s="228" t="s">
        <v>154</v>
      </c>
      <c r="D146" s="234" t="s">
        <v>306</v>
      </c>
      <c r="E146" s="235">
        <v>10</v>
      </c>
      <c r="F146" s="235">
        <v>10</v>
      </c>
      <c r="G146" s="235">
        <v>0</v>
      </c>
      <c r="H146" s="235">
        <v>0</v>
      </c>
      <c r="I146" s="235">
        <v>0</v>
      </c>
      <c r="J146" s="235">
        <v>0</v>
      </c>
      <c r="K146" s="235">
        <v>10</v>
      </c>
      <c r="L146" s="235">
        <v>0</v>
      </c>
      <c r="M146" s="235">
        <v>0</v>
      </c>
      <c r="N146" s="235">
        <v>0</v>
      </c>
      <c r="O146" s="235">
        <v>0</v>
      </c>
    </row>
    <row r="147" s="211" customFormat="1" ht="24" customHeight="1" spans="1:15">
      <c r="A147" s="227" t="s">
        <v>307</v>
      </c>
      <c r="B147" s="227"/>
      <c r="C147" s="228"/>
      <c r="D147" s="234" t="s">
        <v>308</v>
      </c>
      <c r="E147" s="235">
        <v>13992</v>
      </c>
      <c r="F147" s="235">
        <v>13992</v>
      </c>
      <c r="G147" s="235">
        <v>805</v>
      </c>
      <c r="H147" s="235">
        <v>200</v>
      </c>
      <c r="I147" s="235">
        <v>0</v>
      </c>
      <c r="J147" s="235">
        <v>1140</v>
      </c>
      <c r="K147" s="235">
        <v>11847</v>
      </c>
      <c r="L147" s="235">
        <v>0</v>
      </c>
      <c r="M147" s="235">
        <v>0</v>
      </c>
      <c r="N147" s="235">
        <v>0</v>
      </c>
      <c r="O147" s="235">
        <v>0</v>
      </c>
    </row>
    <row r="148" s="211" customFormat="1" ht="24" customHeight="1" spans="1:15">
      <c r="A148" s="227" t="s">
        <v>307</v>
      </c>
      <c r="B148" s="227" t="s">
        <v>141</v>
      </c>
      <c r="C148" s="228"/>
      <c r="D148" s="234" t="s">
        <v>309</v>
      </c>
      <c r="E148" s="235">
        <v>758</v>
      </c>
      <c r="F148" s="235">
        <v>758</v>
      </c>
      <c r="G148" s="235">
        <v>387</v>
      </c>
      <c r="H148" s="235">
        <v>106</v>
      </c>
      <c r="I148" s="235">
        <v>0</v>
      </c>
      <c r="J148" s="235">
        <v>54</v>
      </c>
      <c r="K148" s="235">
        <v>211</v>
      </c>
      <c r="L148" s="235">
        <v>0</v>
      </c>
      <c r="M148" s="235">
        <v>0</v>
      </c>
      <c r="N148" s="235">
        <v>0</v>
      </c>
      <c r="O148" s="235">
        <v>0</v>
      </c>
    </row>
    <row r="149" s="211" customFormat="1" ht="24" customHeight="1" spans="1:15">
      <c r="A149" s="227" t="s">
        <v>307</v>
      </c>
      <c r="B149" s="227" t="s">
        <v>141</v>
      </c>
      <c r="C149" s="228" t="s">
        <v>141</v>
      </c>
      <c r="D149" s="234" t="s">
        <v>310</v>
      </c>
      <c r="E149" s="235">
        <v>369</v>
      </c>
      <c r="F149" s="235">
        <v>369</v>
      </c>
      <c r="G149" s="235">
        <v>316</v>
      </c>
      <c r="H149" s="235">
        <v>52</v>
      </c>
      <c r="I149" s="235">
        <v>0</v>
      </c>
      <c r="J149" s="235">
        <v>1</v>
      </c>
      <c r="K149" s="235">
        <v>0</v>
      </c>
      <c r="L149" s="235">
        <v>0</v>
      </c>
      <c r="M149" s="235">
        <v>0</v>
      </c>
      <c r="N149" s="235">
        <v>0</v>
      </c>
      <c r="O149" s="235">
        <v>0</v>
      </c>
    </row>
    <row r="150" s="211" customFormat="1" ht="24" customHeight="1" spans="1:15">
      <c r="A150" s="227" t="s">
        <v>307</v>
      </c>
      <c r="B150" s="227" t="s">
        <v>141</v>
      </c>
      <c r="C150" s="228" t="s">
        <v>165</v>
      </c>
      <c r="D150" s="234" t="s">
        <v>311</v>
      </c>
      <c r="E150" s="235">
        <v>205</v>
      </c>
      <c r="F150" s="235">
        <v>205</v>
      </c>
      <c r="G150" s="235">
        <v>71</v>
      </c>
      <c r="H150" s="235">
        <v>26</v>
      </c>
      <c r="I150" s="235">
        <v>0</v>
      </c>
      <c r="J150" s="235">
        <v>7</v>
      </c>
      <c r="K150" s="235">
        <v>100</v>
      </c>
      <c r="L150" s="235">
        <v>0</v>
      </c>
      <c r="M150" s="235">
        <v>0</v>
      </c>
      <c r="N150" s="235">
        <v>0</v>
      </c>
      <c r="O150" s="235">
        <v>0</v>
      </c>
    </row>
    <row r="151" s="211" customFormat="1" ht="24" customHeight="1" spans="1:15">
      <c r="A151" s="227" t="s">
        <v>307</v>
      </c>
      <c r="B151" s="227" t="s">
        <v>141</v>
      </c>
      <c r="C151" s="228" t="s">
        <v>148</v>
      </c>
      <c r="D151" s="234" t="s">
        <v>312</v>
      </c>
      <c r="E151" s="235">
        <v>33</v>
      </c>
      <c r="F151" s="235">
        <v>33</v>
      </c>
      <c r="G151" s="235">
        <v>0</v>
      </c>
      <c r="H151" s="235">
        <v>28</v>
      </c>
      <c r="I151" s="235">
        <v>0</v>
      </c>
      <c r="J151" s="235">
        <v>5</v>
      </c>
      <c r="K151" s="235">
        <v>0</v>
      </c>
      <c r="L151" s="235">
        <v>0</v>
      </c>
      <c r="M151" s="235">
        <v>0</v>
      </c>
      <c r="N151" s="235">
        <v>0</v>
      </c>
      <c r="O151" s="235">
        <v>0</v>
      </c>
    </row>
    <row r="152" s="211" customFormat="1" ht="24" customHeight="1" spans="1:15">
      <c r="A152" s="227" t="s">
        <v>307</v>
      </c>
      <c r="B152" s="227" t="s">
        <v>141</v>
      </c>
      <c r="C152" s="228" t="s">
        <v>150</v>
      </c>
      <c r="D152" s="234" t="s">
        <v>313</v>
      </c>
      <c r="E152" s="235">
        <v>21</v>
      </c>
      <c r="F152" s="235">
        <v>21</v>
      </c>
      <c r="G152" s="235">
        <v>0</v>
      </c>
      <c r="H152" s="235">
        <v>0</v>
      </c>
      <c r="I152" s="235">
        <v>0</v>
      </c>
      <c r="J152" s="235">
        <v>18</v>
      </c>
      <c r="K152" s="235">
        <v>3</v>
      </c>
      <c r="L152" s="235">
        <v>0</v>
      </c>
      <c r="M152" s="235">
        <v>0</v>
      </c>
      <c r="N152" s="235">
        <v>0</v>
      </c>
      <c r="O152" s="235">
        <v>0</v>
      </c>
    </row>
    <row r="153" s="211" customFormat="1" ht="24" customHeight="1" spans="1:15">
      <c r="A153" s="227" t="s">
        <v>307</v>
      </c>
      <c r="B153" s="227" t="s">
        <v>141</v>
      </c>
      <c r="C153" s="228" t="s">
        <v>285</v>
      </c>
      <c r="D153" s="234" t="s">
        <v>314</v>
      </c>
      <c r="E153" s="235">
        <v>110</v>
      </c>
      <c r="F153" s="235">
        <v>110</v>
      </c>
      <c r="G153" s="235">
        <v>0</v>
      </c>
      <c r="H153" s="235">
        <v>0</v>
      </c>
      <c r="I153" s="235">
        <v>0</v>
      </c>
      <c r="J153" s="235">
        <v>2</v>
      </c>
      <c r="K153" s="235">
        <v>108</v>
      </c>
      <c r="L153" s="235">
        <v>0</v>
      </c>
      <c r="M153" s="235">
        <v>0</v>
      </c>
      <c r="N153" s="235">
        <v>0</v>
      </c>
      <c r="O153" s="235">
        <v>0</v>
      </c>
    </row>
    <row r="154" s="211" customFormat="1" ht="24" customHeight="1" spans="1:15">
      <c r="A154" s="227" t="s">
        <v>307</v>
      </c>
      <c r="B154" s="227" t="s">
        <v>141</v>
      </c>
      <c r="C154" s="228" t="s">
        <v>194</v>
      </c>
      <c r="D154" s="234" t="s">
        <v>315</v>
      </c>
      <c r="E154" s="235">
        <v>1</v>
      </c>
      <c r="F154" s="235">
        <v>1</v>
      </c>
      <c r="G154" s="235">
        <v>0</v>
      </c>
      <c r="H154" s="235">
        <v>0</v>
      </c>
      <c r="I154" s="235">
        <v>0</v>
      </c>
      <c r="J154" s="235">
        <v>1</v>
      </c>
      <c r="K154" s="235">
        <v>0</v>
      </c>
      <c r="L154" s="235">
        <v>0</v>
      </c>
      <c r="M154" s="235">
        <v>0</v>
      </c>
      <c r="N154" s="235">
        <v>0</v>
      </c>
      <c r="O154" s="235">
        <v>0</v>
      </c>
    </row>
    <row r="155" s="211" customFormat="1" ht="24" customHeight="1" spans="1:15">
      <c r="A155" s="227" t="s">
        <v>307</v>
      </c>
      <c r="B155" s="227" t="s">
        <v>141</v>
      </c>
      <c r="C155" s="228" t="s">
        <v>154</v>
      </c>
      <c r="D155" s="234" t="s">
        <v>316</v>
      </c>
      <c r="E155" s="235">
        <v>19</v>
      </c>
      <c r="F155" s="235">
        <v>19</v>
      </c>
      <c r="G155" s="235">
        <v>0</v>
      </c>
      <c r="H155" s="235">
        <v>0</v>
      </c>
      <c r="I155" s="235">
        <v>0</v>
      </c>
      <c r="J155" s="235">
        <v>19</v>
      </c>
      <c r="K155" s="235">
        <v>0</v>
      </c>
      <c r="L155" s="235">
        <v>0</v>
      </c>
      <c r="M155" s="235">
        <v>0</v>
      </c>
      <c r="N155" s="235">
        <v>0</v>
      </c>
      <c r="O155" s="235">
        <v>0</v>
      </c>
    </row>
    <row r="156" s="211" customFormat="1" ht="24" customHeight="1" spans="1:15">
      <c r="A156" s="227" t="s">
        <v>307</v>
      </c>
      <c r="B156" s="227" t="s">
        <v>144</v>
      </c>
      <c r="C156" s="228"/>
      <c r="D156" s="234" t="s">
        <v>317</v>
      </c>
      <c r="E156" s="235">
        <v>5999</v>
      </c>
      <c r="F156" s="235">
        <v>5999</v>
      </c>
      <c r="G156" s="235">
        <v>219</v>
      </c>
      <c r="H156" s="235">
        <v>43</v>
      </c>
      <c r="I156" s="235">
        <v>0</v>
      </c>
      <c r="J156" s="235">
        <v>42</v>
      </c>
      <c r="K156" s="235">
        <v>5695</v>
      </c>
      <c r="L156" s="235">
        <v>0</v>
      </c>
      <c r="M156" s="235">
        <v>0</v>
      </c>
      <c r="N156" s="235">
        <v>0</v>
      </c>
      <c r="O156" s="235">
        <v>0</v>
      </c>
    </row>
    <row r="157" s="211" customFormat="1" ht="24" customHeight="1" spans="1:15">
      <c r="A157" s="227" t="s">
        <v>307</v>
      </c>
      <c r="B157" s="227" t="s">
        <v>144</v>
      </c>
      <c r="C157" s="228" t="s">
        <v>141</v>
      </c>
      <c r="D157" s="234" t="s">
        <v>318</v>
      </c>
      <c r="E157" s="235">
        <v>264</v>
      </c>
      <c r="F157" s="235">
        <v>264</v>
      </c>
      <c r="G157" s="235">
        <v>219</v>
      </c>
      <c r="H157" s="235">
        <v>43</v>
      </c>
      <c r="I157" s="235">
        <v>0</v>
      </c>
      <c r="J157" s="235">
        <v>1</v>
      </c>
      <c r="K157" s="235">
        <v>0</v>
      </c>
      <c r="L157" s="235">
        <v>0</v>
      </c>
      <c r="M157" s="235">
        <v>0</v>
      </c>
      <c r="N157" s="235">
        <v>0</v>
      </c>
      <c r="O157" s="235">
        <v>0</v>
      </c>
    </row>
    <row r="158" s="211" customFormat="1" ht="24" customHeight="1" spans="1:15">
      <c r="A158" s="227" t="s">
        <v>307</v>
      </c>
      <c r="B158" s="227" t="s">
        <v>144</v>
      </c>
      <c r="C158" s="228" t="s">
        <v>144</v>
      </c>
      <c r="D158" s="234" t="s">
        <v>319</v>
      </c>
      <c r="E158" s="235">
        <v>40</v>
      </c>
      <c r="F158" s="235">
        <v>40</v>
      </c>
      <c r="G158" s="235">
        <v>0</v>
      </c>
      <c r="H158" s="235">
        <v>0</v>
      </c>
      <c r="I158" s="235">
        <v>0</v>
      </c>
      <c r="J158" s="235">
        <v>40</v>
      </c>
      <c r="K158" s="235">
        <v>0</v>
      </c>
      <c r="L158" s="235">
        <v>0</v>
      </c>
      <c r="M158" s="235">
        <v>0</v>
      </c>
      <c r="N158" s="235">
        <v>0</v>
      </c>
      <c r="O158" s="235">
        <v>0</v>
      </c>
    </row>
    <row r="159" s="211" customFormat="1" ht="24" customHeight="1" spans="1:15">
      <c r="A159" s="227" t="s">
        <v>307</v>
      </c>
      <c r="B159" s="227" t="s">
        <v>144</v>
      </c>
      <c r="C159" s="228" t="s">
        <v>150</v>
      </c>
      <c r="D159" s="234" t="s">
        <v>320</v>
      </c>
      <c r="E159" s="235">
        <v>5</v>
      </c>
      <c r="F159" s="235">
        <v>5</v>
      </c>
      <c r="G159" s="235">
        <v>0</v>
      </c>
      <c r="H159" s="235">
        <v>0</v>
      </c>
      <c r="I159" s="235">
        <v>0</v>
      </c>
      <c r="J159" s="235">
        <v>0</v>
      </c>
      <c r="K159" s="235">
        <v>5</v>
      </c>
      <c r="L159" s="235">
        <v>0</v>
      </c>
      <c r="M159" s="235">
        <v>0</v>
      </c>
      <c r="N159" s="235">
        <v>0</v>
      </c>
      <c r="O159" s="235">
        <v>0</v>
      </c>
    </row>
    <row r="160" s="211" customFormat="1" ht="24" customHeight="1" spans="1:15">
      <c r="A160" s="227" t="s">
        <v>307</v>
      </c>
      <c r="B160" s="227" t="s">
        <v>144</v>
      </c>
      <c r="C160" s="228" t="s">
        <v>152</v>
      </c>
      <c r="D160" s="234" t="s">
        <v>321</v>
      </c>
      <c r="E160" s="235">
        <v>4494</v>
      </c>
      <c r="F160" s="235">
        <v>4494</v>
      </c>
      <c r="G160" s="235">
        <v>0</v>
      </c>
      <c r="H160" s="235">
        <v>0</v>
      </c>
      <c r="I160" s="235">
        <v>0</v>
      </c>
      <c r="J160" s="235">
        <v>0</v>
      </c>
      <c r="K160" s="235">
        <v>4494</v>
      </c>
      <c r="L160" s="235">
        <v>0</v>
      </c>
      <c r="M160" s="235">
        <v>0</v>
      </c>
      <c r="N160" s="235">
        <v>0</v>
      </c>
      <c r="O160" s="235">
        <v>0</v>
      </c>
    </row>
    <row r="161" s="211" customFormat="1" ht="24" customHeight="1" spans="1:15">
      <c r="A161" s="227" t="s">
        <v>307</v>
      </c>
      <c r="B161" s="227" t="s">
        <v>144</v>
      </c>
      <c r="C161" s="228" t="s">
        <v>154</v>
      </c>
      <c r="D161" s="234" t="s">
        <v>322</v>
      </c>
      <c r="E161" s="235">
        <v>1197</v>
      </c>
      <c r="F161" s="235">
        <v>1197</v>
      </c>
      <c r="G161" s="235">
        <v>0</v>
      </c>
      <c r="H161" s="235">
        <v>0</v>
      </c>
      <c r="I161" s="235">
        <v>0</v>
      </c>
      <c r="J161" s="235">
        <v>0</v>
      </c>
      <c r="K161" s="235">
        <v>1197</v>
      </c>
      <c r="L161" s="235">
        <v>0</v>
      </c>
      <c r="M161" s="235">
        <v>0</v>
      </c>
      <c r="N161" s="235">
        <v>0</v>
      </c>
      <c r="O161" s="235">
        <v>0</v>
      </c>
    </row>
    <row r="162" s="211" customFormat="1" ht="24" customHeight="1" spans="1:15">
      <c r="A162" s="227" t="s">
        <v>307</v>
      </c>
      <c r="B162" s="227" t="s">
        <v>165</v>
      </c>
      <c r="C162" s="228"/>
      <c r="D162" s="234" t="s">
        <v>323</v>
      </c>
      <c r="E162" s="235">
        <v>1088</v>
      </c>
      <c r="F162" s="235">
        <v>1088</v>
      </c>
      <c r="G162" s="235">
        <v>57</v>
      </c>
      <c r="H162" s="235">
        <v>16</v>
      </c>
      <c r="I162" s="235">
        <v>0</v>
      </c>
      <c r="J162" s="235">
        <v>1005</v>
      </c>
      <c r="K162" s="235">
        <v>10</v>
      </c>
      <c r="L162" s="235">
        <v>0</v>
      </c>
      <c r="M162" s="235">
        <v>0</v>
      </c>
      <c r="N162" s="235">
        <v>0</v>
      </c>
      <c r="O162" s="235">
        <v>0</v>
      </c>
    </row>
    <row r="163" s="211" customFormat="1" ht="24" customHeight="1" spans="1:15">
      <c r="A163" s="227" t="s">
        <v>307</v>
      </c>
      <c r="B163" s="227" t="s">
        <v>165</v>
      </c>
      <c r="C163" s="228" t="s">
        <v>141</v>
      </c>
      <c r="D163" s="234" t="s">
        <v>324</v>
      </c>
      <c r="E163" s="235">
        <v>10</v>
      </c>
      <c r="F163" s="235">
        <v>10</v>
      </c>
      <c r="G163" s="235">
        <v>10</v>
      </c>
      <c r="H163" s="235">
        <v>0</v>
      </c>
      <c r="I163" s="235">
        <v>0</v>
      </c>
      <c r="J163" s="235">
        <v>0</v>
      </c>
      <c r="K163" s="235">
        <v>0</v>
      </c>
      <c r="L163" s="235">
        <v>0</v>
      </c>
      <c r="M163" s="235">
        <v>0</v>
      </c>
      <c r="N163" s="235">
        <v>0</v>
      </c>
      <c r="O163" s="235">
        <v>0</v>
      </c>
    </row>
    <row r="164" s="211" customFormat="1" ht="24" customHeight="1" spans="1:15">
      <c r="A164" s="227" t="s">
        <v>307</v>
      </c>
      <c r="B164" s="227" t="s">
        <v>165</v>
      </c>
      <c r="C164" s="228" t="s">
        <v>144</v>
      </c>
      <c r="D164" s="234" t="s">
        <v>325</v>
      </c>
      <c r="E164" s="235">
        <v>183</v>
      </c>
      <c r="F164" s="235">
        <v>183</v>
      </c>
      <c r="G164" s="235">
        <v>0</v>
      </c>
      <c r="H164" s="235">
        <v>0</v>
      </c>
      <c r="I164" s="235">
        <v>0</v>
      </c>
      <c r="J164" s="235">
        <v>173</v>
      </c>
      <c r="K164" s="235">
        <v>10</v>
      </c>
      <c r="L164" s="235">
        <v>0</v>
      </c>
      <c r="M164" s="235">
        <v>0</v>
      </c>
      <c r="N164" s="235">
        <v>0</v>
      </c>
      <c r="O164" s="235">
        <v>0</v>
      </c>
    </row>
    <row r="165" s="211" customFormat="1" ht="24" customHeight="1" spans="1:15">
      <c r="A165" s="227" t="s">
        <v>307</v>
      </c>
      <c r="B165" s="227" t="s">
        <v>165</v>
      </c>
      <c r="C165" s="228" t="s">
        <v>160</v>
      </c>
      <c r="D165" s="234" t="s">
        <v>326</v>
      </c>
      <c r="E165" s="235">
        <v>895</v>
      </c>
      <c r="F165" s="235">
        <v>895</v>
      </c>
      <c r="G165" s="235">
        <v>47</v>
      </c>
      <c r="H165" s="235">
        <v>16</v>
      </c>
      <c r="I165" s="235">
        <v>0</v>
      </c>
      <c r="J165" s="235">
        <v>832</v>
      </c>
      <c r="K165" s="235">
        <v>0</v>
      </c>
      <c r="L165" s="235">
        <v>0</v>
      </c>
      <c r="M165" s="235">
        <v>0</v>
      </c>
      <c r="N165" s="235">
        <v>0</v>
      </c>
      <c r="O165" s="235">
        <v>0</v>
      </c>
    </row>
    <row r="166" s="211" customFormat="1" ht="24" customHeight="1" spans="1:15">
      <c r="A166" s="227" t="s">
        <v>307</v>
      </c>
      <c r="B166" s="227" t="s">
        <v>150</v>
      </c>
      <c r="C166" s="228"/>
      <c r="D166" s="234" t="s">
        <v>327</v>
      </c>
      <c r="E166" s="235">
        <v>426</v>
      </c>
      <c r="F166" s="235">
        <v>426</v>
      </c>
      <c r="G166" s="235">
        <v>0</v>
      </c>
      <c r="H166" s="235">
        <v>0</v>
      </c>
      <c r="I166" s="235">
        <v>0</v>
      </c>
      <c r="J166" s="235">
        <v>0</v>
      </c>
      <c r="K166" s="235">
        <v>426</v>
      </c>
      <c r="L166" s="235">
        <v>0</v>
      </c>
      <c r="M166" s="235">
        <v>0</v>
      </c>
      <c r="N166" s="235">
        <v>0</v>
      </c>
      <c r="O166" s="235">
        <v>0</v>
      </c>
    </row>
    <row r="167" s="211" customFormat="1" ht="24" customHeight="1" spans="1:15">
      <c r="A167" s="227" t="s">
        <v>307</v>
      </c>
      <c r="B167" s="227" t="s">
        <v>150</v>
      </c>
      <c r="C167" s="228" t="s">
        <v>141</v>
      </c>
      <c r="D167" s="234" t="s">
        <v>328</v>
      </c>
      <c r="E167" s="235">
        <v>63</v>
      </c>
      <c r="F167" s="235">
        <v>63</v>
      </c>
      <c r="G167" s="235">
        <v>0</v>
      </c>
      <c r="H167" s="235">
        <v>0</v>
      </c>
      <c r="I167" s="235">
        <v>0</v>
      </c>
      <c r="J167" s="235">
        <v>0</v>
      </c>
      <c r="K167" s="235">
        <v>63</v>
      </c>
      <c r="L167" s="235">
        <v>0</v>
      </c>
      <c r="M167" s="235">
        <v>0</v>
      </c>
      <c r="N167" s="235">
        <v>0</v>
      </c>
      <c r="O167" s="235">
        <v>0</v>
      </c>
    </row>
    <row r="168" s="211" customFormat="1" ht="24" customHeight="1" spans="1:15">
      <c r="A168" s="227" t="s">
        <v>307</v>
      </c>
      <c r="B168" s="227" t="s">
        <v>150</v>
      </c>
      <c r="C168" s="228" t="s">
        <v>165</v>
      </c>
      <c r="D168" s="234" t="s">
        <v>329</v>
      </c>
      <c r="E168" s="235">
        <v>364</v>
      </c>
      <c r="F168" s="235">
        <v>364</v>
      </c>
      <c r="G168" s="235">
        <v>0</v>
      </c>
      <c r="H168" s="235">
        <v>0</v>
      </c>
      <c r="I168" s="235">
        <v>0</v>
      </c>
      <c r="J168" s="235">
        <v>0</v>
      </c>
      <c r="K168" s="235">
        <v>364</v>
      </c>
      <c r="L168" s="235">
        <v>0</v>
      </c>
      <c r="M168" s="235">
        <v>0</v>
      </c>
      <c r="N168" s="235">
        <v>0</v>
      </c>
      <c r="O168" s="235">
        <v>0</v>
      </c>
    </row>
    <row r="169" s="211" customFormat="1" ht="24" customHeight="1" spans="1:15">
      <c r="A169" s="227" t="s">
        <v>307</v>
      </c>
      <c r="B169" s="227" t="s">
        <v>152</v>
      </c>
      <c r="C169" s="228"/>
      <c r="D169" s="234" t="s">
        <v>330</v>
      </c>
      <c r="E169" s="235">
        <v>326</v>
      </c>
      <c r="F169" s="235">
        <v>326</v>
      </c>
      <c r="G169" s="235">
        <v>0</v>
      </c>
      <c r="H169" s="235">
        <v>0</v>
      </c>
      <c r="I169" s="235">
        <v>0</v>
      </c>
      <c r="J169" s="235">
        <v>3</v>
      </c>
      <c r="K169" s="235">
        <v>323</v>
      </c>
      <c r="L169" s="235">
        <v>0</v>
      </c>
      <c r="M169" s="235">
        <v>0</v>
      </c>
      <c r="N169" s="235">
        <v>0</v>
      </c>
      <c r="O169" s="235">
        <v>0</v>
      </c>
    </row>
    <row r="170" s="211" customFormat="1" ht="24" customHeight="1" spans="1:15">
      <c r="A170" s="227" t="s">
        <v>307</v>
      </c>
      <c r="B170" s="227" t="s">
        <v>152</v>
      </c>
      <c r="C170" s="228" t="s">
        <v>165</v>
      </c>
      <c r="D170" s="234" t="s">
        <v>331</v>
      </c>
      <c r="E170" s="235">
        <v>226</v>
      </c>
      <c r="F170" s="235">
        <v>226</v>
      </c>
      <c r="G170" s="235">
        <v>0</v>
      </c>
      <c r="H170" s="235">
        <v>0</v>
      </c>
      <c r="I170" s="235">
        <v>0</v>
      </c>
      <c r="J170" s="235">
        <v>0</v>
      </c>
      <c r="K170" s="235">
        <v>226</v>
      </c>
      <c r="L170" s="235">
        <v>0</v>
      </c>
      <c r="M170" s="235">
        <v>0</v>
      </c>
      <c r="N170" s="235">
        <v>0</v>
      </c>
      <c r="O170" s="235">
        <v>0</v>
      </c>
    </row>
    <row r="171" s="211" customFormat="1" ht="24" customHeight="1" spans="1:15">
      <c r="A171" s="227" t="s">
        <v>307</v>
      </c>
      <c r="B171" s="227" t="s">
        <v>152</v>
      </c>
      <c r="C171" s="228" t="s">
        <v>154</v>
      </c>
      <c r="D171" s="234" t="s">
        <v>332</v>
      </c>
      <c r="E171" s="235">
        <v>101</v>
      </c>
      <c r="F171" s="235">
        <v>101</v>
      </c>
      <c r="G171" s="235">
        <v>0</v>
      </c>
      <c r="H171" s="235">
        <v>0</v>
      </c>
      <c r="I171" s="235">
        <v>0</v>
      </c>
      <c r="J171" s="235">
        <v>3</v>
      </c>
      <c r="K171" s="235">
        <v>98</v>
      </c>
      <c r="L171" s="235">
        <v>0</v>
      </c>
      <c r="M171" s="235">
        <v>0</v>
      </c>
      <c r="N171" s="235">
        <v>0</v>
      </c>
      <c r="O171" s="235">
        <v>0</v>
      </c>
    </row>
    <row r="172" s="211" customFormat="1" ht="24" customHeight="1" spans="1:15">
      <c r="A172" s="227" t="s">
        <v>307</v>
      </c>
      <c r="B172" s="227" t="s">
        <v>285</v>
      </c>
      <c r="C172" s="228"/>
      <c r="D172" s="234" t="s">
        <v>333</v>
      </c>
      <c r="E172" s="235">
        <v>247</v>
      </c>
      <c r="F172" s="235">
        <v>247</v>
      </c>
      <c r="G172" s="235">
        <v>0</v>
      </c>
      <c r="H172" s="235">
        <v>0</v>
      </c>
      <c r="I172" s="235">
        <v>0</v>
      </c>
      <c r="J172" s="235">
        <v>5</v>
      </c>
      <c r="K172" s="235">
        <v>242</v>
      </c>
      <c r="L172" s="235">
        <v>0</v>
      </c>
      <c r="M172" s="235">
        <v>0</v>
      </c>
      <c r="N172" s="235">
        <v>0</v>
      </c>
      <c r="O172" s="235">
        <v>0</v>
      </c>
    </row>
    <row r="173" s="211" customFormat="1" ht="24" customHeight="1" spans="1:15">
      <c r="A173" s="227" t="s">
        <v>307</v>
      </c>
      <c r="B173" s="227" t="s">
        <v>285</v>
      </c>
      <c r="C173" s="228" t="s">
        <v>141</v>
      </c>
      <c r="D173" s="234" t="s">
        <v>334</v>
      </c>
      <c r="E173" s="235">
        <v>78</v>
      </c>
      <c r="F173" s="235">
        <v>78</v>
      </c>
      <c r="G173" s="235">
        <v>0</v>
      </c>
      <c r="H173" s="235">
        <v>0</v>
      </c>
      <c r="I173" s="235">
        <v>0</v>
      </c>
      <c r="J173" s="235">
        <v>5</v>
      </c>
      <c r="K173" s="235">
        <v>73</v>
      </c>
      <c r="L173" s="235">
        <v>0</v>
      </c>
      <c r="M173" s="235">
        <v>0</v>
      </c>
      <c r="N173" s="235">
        <v>0</v>
      </c>
      <c r="O173" s="235">
        <v>0</v>
      </c>
    </row>
    <row r="174" s="211" customFormat="1" ht="24" customHeight="1" spans="1:15">
      <c r="A174" s="227" t="s">
        <v>307</v>
      </c>
      <c r="B174" s="227" t="s">
        <v>285</v>
      </c>
      <c r="C174" s="228" t="s">
        <v>144</v>
      </c>
      <c r="D174" s="234" t="s">
        <v>335</v>
      </c>
      <c r="E174" s="235">
        <v>169</v>
      </c>
      <c r="F174" s="235">
        <v>169</v>
      </c>
      <c r="G174" s="235">
        <v>0</v>
      </c>
      <c r="H174" s="235">
        <v>0</v>
      </c>
      <c r="I174" s="235">
        <v>0</v>
      </c>
      <c r="J174" s="235">
        <v>0</v>
      </c>
      <c r="K174" s="235">
        <v>169</v>
      </c>
      <c r="L174" s="235">
        <v>0</v>
      </c>
      <c r="M174" s="235">
        <v>0</v>
      </c>
      <c r="N174" s="235">
        <v>0</v>
      </c>
      <c r="O174" s="235">
        <v>0</v>
      </c>
    </row>
    <row r="175" s="211" customFormat="1" ht="24" customHeight="1" spans="1:15">
      <c r="A175" s="227" t="s">
        <v>307</v>
      </c>
      <c r="B175" s="227" t="s">
        <v>194</v>
      </c>
      <c r="C175" s="228"/>
      <c r="D175" s="234" t="s">
        <v>336</v>
      </c>
      <c r="E175" s="235">
        <v>821</v>
      </c>
      <c r="F175" s="235">
        <v>821</v>
      </c>
      <c r="G175" s="235">
        <v>0</v>
      </c>
      <c r="H175" s="235">
        <v>0</v>
      </c>
      <c r="I175" s="235">
        <v>0</v>
      </c>
      <c r="J175" s="235">
        <v>0</v>
      </c>
      <c r="K175" s="235">
        <v>821</v>
      </c>
      <c r="L175" s="235">
        <v>0</v>
      </c>
      <c r="M175" s="235">
        <v>0</v>
      </c>
      <c r="N175" s="235">
        <v>0</v>
      </c>
      <c r="O175" s="235">
        <v>0</v>
      </c>
    </row>
    <row r="176" s="211" customFormat="1" ht="24" customHeight="1" spans="1:15">
      <c r="A176" s="227" t="s">
        <v>307</v>
      </c>
      <c r="B176" s="227" t="s">
        <v>194</v>
      </c>
      <c r="C176" s="228" t="s">
        <v>141</v>
      </c>
      <c r="D176" s="234" t="s">
        <v>337</v>
      </c>
      <c r="E176" s="235">
        <v>40</v>
      </c>
      <c r="F176" s="235">
        <v>40</v>
      </c>
      <c r="G176" s="235">
        <v>0</v>
      </c>
      <c r="H176" s="235">
        <v>0</v>
      </c>
      <c r="I176" s="235">
        <v>0</v>
      </c>
      <c r="J176" s="235">
        <v>0</v>
      </c>
      <c r="K176" s="235">
        <v>40</v>
      </c>
      <c r="L176" s="235">
        <v>0</v>
      </c>
      <c r="M176" s="235">
        <v>0</v>
      </c>
      <c r="N176" s="235">
        <v>0</v>
      </c>
      <c r="O176" s="235">
        <v>0</v>
      </c>
    </row>
    <row r="177" s="211" customFormat="1" ht="24" customHeight="1" spans="1:15">
      <c r="A177" s="227" t="s">
        <v>307</v>
      </c>
      <c r="B177" s="227" t="s">
        <v>194</v>
      </c>
      <c r="C177" s="228" t="s">
        <v>144</v>
      </c>
      <c r="D177" s="234" t="s">
        <v>338</v>
      </c>
      <c r="E177" s="235">
        <v>781</v>
      </c>
      <c r="F177" s="235">
        <v>781</v>
      </c>
      <c r="G177" s="235">
        <v>0</v>
      </c>
      <c r="H177" s="235">
        <v>0</v>
      </c>
      <c r="I177" s="235">
        <v>0</v>
      </c>
      <c r="J177" s="235">
        <v>0</v>
      </c>
      <c r="K177" s="235">
        <v>781</v>
      </c>
      <c r="L177" s="235">
        <v>0</v>
      </c>
      <c r="M177" s="235">
        <v>0</v>
      </c>
      <c r="N177" s="235">
        <v>0</v>
      </c>
      <c r="O177" s="235">
        <v>0</v>
      </c>
    </row>
    <row r="178" s="211" customFormat="1" ht="24" customHeight="1" spans="1:15">
      <c r="A178" s="227" t="s">
        <v>307</v>
      </c>
      <c r="B178" s="227" t="s">
        <v>198</v>
      </c>
      <c r="C178" s="228"/>
      <c r="D178" s="234" t="s">
        <v>339</v>
      </c>
      <c r="E178" s="235">
        <v>311</v>
      </c>
      <c r="F178" s="235">
        <v>311</v>
      </c>
      <c r="G178" s="235">
        <v>69</v>
      </c>
      <c r="H178" s="235">
        <v>17</v>
      </c>
      <c r="I178" s="235">
        <v>0</v>
      </c>
      <c r="J178" s="235">
        <v>15</v>
      </c>
      <c r="K178" s="235">
        <v>209</v>
      </c>
      <c r="L178" s="235">
        <v>0</v>
      </c>
      <c r="M178" s="235">
        <v>0</v>
      </c>
      <c r="N178" s="235">
        <v>0</v>
      </c>
      <c r="O178" s="235">
        <v>0</v>
      </c>
    </row>
    <row r="179" s="211" customFormat="1" ht="24" customHeight="1" spans="1:15">
      <c r="A179" s="227" t="s">
        <v>307</v>
      </c>
      <c r="B179" s="227" t="s">
        <v>198</v>
      </c>
      <c r="C179" s="228" t="s">
        <v>141</v>
      </c>
      <c r="D179" s="234" t="s">
        <v>340</v>
      </c>
      <c r="E179" s="235">
        <v>69</v>
      </c>
      <c r="F179" s="235">
        <v>69</v>
      </c>
      <c r="G179" s="235">
        <v>69</v>
      </c>
      <c r="H179" s="235">
        <v>0</v>
      </c>
      <c r="I179" s="235">
        <v>0</v>
      </c>
      <c r="J179" s="235">
        <v>0</v>
      </c>
      <c r="K179" s="235">
        <v>0</v>
      </c>
      <c r="L179" s="235">
        <v>0</v>
      </c>
      <c r="M179" s="235">
        <v>0</v>
      </c>
      <c r="N179" s="235">
        <v>0</v>
      </c>
      <c r="O179" s="235">
        <v>0</v>
      </c>
    </row>
    <row r="180" s="211" customFormat="1" ht="24" customHeight="1" spans="1:15">
      <c r="A180" s="227" t="s">
        <v>307</v>
      </c>
      <c r="B180" s="227" t="s">
        <v>198</v>
      </c>
      <c r="C180" s="228" t="s">
        <v>144</v>
      </c>
      <c r="D180" s="234" t="s">
        <v>341</v>
      </c>
      <c r="E180" s="235">
        <v>33</v>
      </c>
      <c r="F180" s="235">
        <v>33</v>
      </c>
      <c r="G180" s="235">
        <v>0</v>
      </c>
      <c r="H180" s="235">
        <v>17</v>
      </c>
      <c r="I180" s="235">
        <v>0</v>
      </c>
      <c r="J180" s="235">
        <v>15</v>
      </c>
      <c r="K180" s="235">
        <v>0</v>
      </c>
      <c r="L180" s="235">
        <v>0</v>
      </c>
      <c r="M180" s="235">
        <v>0</v>
      </c>
      <c r="N180" s="235">
        <v>0</v>
      </c>
      <c r="O180" s="235">
        <v>0</v>
      </c>
    </row>
    <row r="181" s="211" customFormat="1" ht="24" customHeight="1" spans="1:15">
      <c r="A181" s="227" t="s">
        <v>307</v>
      </c>
      <c r="B181" s="227" t="s">
        <v>198</v>
      </c>
      <c r="C181" s="228" t="s">
        <v>165</v>
      </c>
      <c r="D181" s="234" t="s">
        <v>342</v>
      </c>
      <c r="E181" s="235">
        <v>65</v>
      </c>
      <c r="F181" s="235">
        <v>65</v>
      </c>
      <c r="G181" s="235">
        <v>0</v>
      </c>
      <c r="H181" s="235">
        <v>0</v>
      </c>
      <c r="I181" s="235">
        <v>0</v>
      </c>
      <c r="J181" s="235">
        <v>0</v>
      </c>
      <c r="K181" s="235">
        <v>65</v>
      </c>
      <c r="L181" s="235">
        <v>0</v>
      </c>
      <c r="M181" s="235">
        <v>0</v>
      </c>
      <c r="N181" s="235">
        <v>0</v>
      </c>
      <c r="O181" s="235">
        <v>0</v>
      </c>
    </row>
    <row r="182" s="211" customFormat="1" ht="24" customHeight="1" spans="1:15">
      <c r="A182" s="227" t="s">
        <v>307</v>
      </c>
      <c r="B182" s="227" t="s">
        <v>198</v>
      </c>
      <c r="C182" s="228" t="s">
        <v>150</v>
      </c>
      <c r="D182" s="234" t="s">
        <v>343</v>
      </c>
      <c r="E182" s="235">
        <v>120</v>
      </c>
      <c r="F182" s="235">
        <v>120</v>
      </c>
      <c r="G182" s="235">
        <v>0</v>
      </c>
      <c r="H182" s="235">
        <v>0</v>
      </c>
      <c r="I182" s="235">
        <v>0</v>
      </c>
      <c r="J182" s="235">
        <v>0</v>
      </c>
      <c r="K182" s="235">
        <v>120</v>
      </c>
      <c r="L182" s="235">
        <v>0</v>
      </c>
      <c r="M182" s="235">
        <v>0</v>
      </c>
      <c r="N182" s="235">
        <v>0</v>
      </c>
      <c r="O182" s="235">
        <v>0</v>
      </c>
    </row>
    <row r="183" s="211" customFormat="1" ht="24" customHeight="1" spans="1:15">
      <c r="A183" s="227" t="s">
        <v>307</v>
      </c>
      <c r="B183" s="227" t="s">
        <v>198</v>
      </c>
      <c r="C183" s="228" t="s">
        <v>154</v>
      </c>
      <c r="D183" s="234" t="s">
        <v>344</v>
      </c>
      <c r="E183" s="235">
        <v>25</v>
      </c>
      <c r="F183" s="235">
        <v>25</v>
      </c>
      <c r="G183" s="235">
        <v>0</v>
      </c>
      <c r="H183" s="235">
        <v>0</v>
      </c>
      <c r="I183" s="235">
        <v>0</v>
      </c>
      <c r="J183" s="235">
        <v>0</v>
      </c>
      <c r="K183" s="235">
        <v>25</v>
      </c>
      <c r="L183" s="235">
        <v>0</v>
      </c>
      <c r="M183" s="235">
        <v>0</v>
      </c>
      <c r="N183" s="235">
        <v>0</v>
      </c>
      <c r="O183" s="235">
        <v>0</v>
      </c>
    </row>
    <row r="184" s="211" customFormat="1" ht="24" customHeight="1" spans="1:15">
      <c r="A184" s="227" t="s">
        <v>307</v>
      </c>
      <c r="B184" s="227" t="s">
        <v>251</v>
      </c>
      <c r="C184" s="228"/>
      <c r="D184" s="234" t="s">
        <v>345</v>
      </c>
      <c r="E184" s="235">
        <v>10</v>
      </c>
      <c r="F184" s="235">
        <v>10</v>
      </c>
      <c r="G184" s="235">
        <v>0</v>
      </c>
      <c r="H184" s="235">
        <v>0</v>
      </c>
      <c r="I184" s="235">
        <v>0</v>
      </c>
      <c r="J184" s="235">
        <v>0</v>
      </c>
      <c r="K184" s="235">
        <v>10</v>
      </c>
      <c r="L184" s="235">
        <v>0</v>
      </c>
      <c r="M184" s="235">
        <v>0</v>
      </c>
      <c r="N184" s="235">
        <v>0</v>
      </c>
      <c r="O184" s="235">
        <v>0</v>
      </c>
    </row>
    <row r="185" s="211" customFormat="1" ht="24" customHeight="1" spans="1:15">
      <c r="A185" s="227" t="s">
        <v>307</v>
      </c>
      <c r="B185" s="227" t="s">
        <v>251</v>
      </c>
      <c r="C185" s="228" t="s">
        <v>154</v>
      </c>
      <c r="D185" s="234" t="s">
        <v>346</v>
      </c>
      <c r="E185" s="235">
        <v>10</v>
      </c>
      <c r="F185" s="235">
        <v>10</v>
      </c>
      <c r="G185" s="235">
        <v>0</v>
      </c>
      <c r="H185" s="235">
        <v>0</v>
      </c>
      <c r="I185" s="235">
        <v>0</v>
      </c>
      <c r="J185" s="235">
        <v>0</v>
      </c>
      <c r="K185" s="235">
        <v>10</v>
      </c>
      <c r="L185" s="235">
        <v>0</v>
      </c>
      <c r="M185" s="235">
        <v>0</v>
      </c>
      <c r="N185" s="235">
        <v>0</v>
      </c>
      <c r="O185" s="235">
        <v>0</v>
      </c>
    </row>
    <row r="186" s="211" customFormat="1" ht="24" customHeight="1" spans="1:15">
      <c r="A186" s="227" t="s">
        <v>307</v>
      </c>
      <c r="B186" s="227" t="s">
        <v>347</v>
      </c>
      <c r="C186" s="228"/>
      <c r="D186" s="234" t="s">
        <v>348</v>
      </c>
      <c r="E186" s="235">
        <v>30</v>
      </c>
      <c r="F186" s="235">
        <v>30</v>
      </c>
      <c r="G186" s="235">
        <v>0</v>
      </c>
      <c r="H186" s="235">
        <v>0</v>
      </c>
      <c r="I186" s="235">
        <v>0</v>
      </c>
      <c r="J186" s="235">
        <v>0</v>
      </c>
      <c r="K186" s="235">
        <v>30</v>
      </c>
      <c r="L186" s="235">
        <v>0</v>
      </c>
      <c r="M186" s="235">
        <v>0</v>
      </c>
      <c r="N186" s="235">
        <v>0</v>
      </c>
      <c r="O186" s="235">
        <v>0</v>
      </c>
    </row>
    <row r="187" s="211" customFormat="1" ht="24" customHeight="1" spans="1:15">
      <c r="A187" s="227" t="s">
        <v>307</v>
      </c>
      <c r="B187" s="227" t="s">
        <v>347</v>
      </c>
      <c r="C187" s="228" t="s">
        <v>141</v>
      </c>
      <c r="D187" s="234" t="s">
        <v>349</v>
      </c>
      <c r="E187" s="235">
        <v>10</v>
      </c>
      <c r="F187" s="235">
        <v>10</v>
      </c>
      <c r="G187" s="235">
        <v>0</v>
      </c>
      <c r="H187" s="235">
        <v>0</v>
      </c>
      <c r="I187" s="235">
        <v>0</v>
      </c>
      <c r="J187" s="235">
        <v>0</v>
      </c>
      <c r="K187" s="235">
        <v>10</v>
      </c>
      <c r="L187" s="235">
        <v>0</v>
      </c>
      <c r="M187" s="235">
        <v>0</v>
      </c>
      <c r="N187" s="235">
        <v>0</v>
      </c>
      <c r="O187" s="235">
        <v>0</v>
      </c>
    </row>
    <row r="188" s="211" customFormat="1" ht="24" customHeight="1" spans="1:15">
      <c r="A188" s="227" t="s">
        <v>307</v>
      </c>
      <c r="B188" s="227" t="s">
        <v>347</v>
      </c>
      <c r="C188" s="228" t="s">
        <v>144</v>
      </c>
      <c r="D188" s="234" t="s">
        <v>350</v>
      </c>
      <c r="E188" s="235">
        <v>20</v>
      </c>
      <c r="F188" s="235">
        <v>20</v>
      </c>
      <c r="G188" s="235">
        <v>0</v>
      </c>
      <c r="H188" s="235">
        <v>0</v>
      </c>
      <c r="I188" s="235">
        <v>0</v>
      </c>
      <c r="J188" s="235">
        <v>0</v>
      </c>
      <c r="K188" s="235">
        <v>20</v>
      </c>
      <c r="L188" s="235">
        <v>0</v>
      </c>
      <c r="M188" s="235">
        <v>0</v>
      </c>
      <c r="N188" s="235">
        <v>0</v>
      </c>
      <c r="O188" s="235">
        <v>0</v>
      </c>
    </row>
    <row r="189" s="211" customFormat="1" ht="24" customHeight="1" spans="1:15">
      <c r="A189" s="227" t="s">
        <v>307</v>
      </c>
      <c r="B189" s="227" t="s">
        <v>351</v>
      </c>
      <c r="C189" s="228"/>
      <c r="D189" s="234" t="s">
        <v>352</v>
      </c>
      <c r="E189" s="235">
        <v>34</v>
      </c>
      <c r="F189" s="235">
        <v>34</v>
      </c>
      <c r="G189" s="235">
        <v>0</v>
      </c>
      <c r="H189" s="235">
        <v>0</v>
      </c>
      <c r="I189" s="235">
        <v>0</v>
      </c>
      <c r="J189" s="235">
        <v>0</v>
      </c>
      <c r="K189" s="235">
        <v>34</v>
      </c>
      <c r="L189" s="235">
        <v>0</v>
      </c>
      <c r="M189" s="235">
        <v>0</v>
      </c>
      <c r="N189" s="235">
        <v>0</v>
      </c>
      <c r="O189" s="235">
        <v>0</v>
      </c>
    </row>
    <row r="190" s="211" customFormat="1" ht="24" customHeight="1" spans="1:15">
      <c r="A190" s="227" t="s">
        <v>307</v>
      </c>
      <c r="B190" s="227" t="s">
        <v>351</v>
      </c>
      <c r="C190" s="228" t="s">
        <v>141</v>
      </c>
      <c r="D190" s="234" t="s">
        <v>353</v>
      </c>
      <c r="E190" s="235">
        <v>34</v>
      </c>
      <c r="F190" s="235">
        <v>34</v>
      </c>
      <c r="G190" s="235">
        <v>0</v>
      </c>
      <c r="H190" s="235">
        <v>0</v>
      </c>
      <c r="I190" s="235">
        <v>0</v>
      </c>
      <c r="J190" s="235">
        <v>0</v>
      </c>
      <c r="K190" s="235">
        <v>34</v>
      </c>
      <c r="L190" s="235">
        <v>0</v>
      </c>
      <c r="M190" s="235">
        <v>0</v>
      </c>
      <c r="N190" s="235">
        <v>0</v>
      </c>
      <c r="O190" s="235">
        <v>0</v>
      </c>
    </row>
    <row r="191" s="211" customFormat="1" ht="24" customHeight="1" spans="1:15">
      <c r="A191" s="227" t="s">
        <v>307</v>
      </c>
      <c r="B191" s="227" t="s">
        <v>354</v>
      </c>
      <c r="C191" s="228"/>
      <c r="D191" s="234" t="s">
        <v>355</v>
      </c>
      <c r="E191" s="235">
        <v>200</v>
      </c>
      <c r="F191" s="235">
        <v>200</v>
      </c>
      <c r="G191" s="235">
        <v>0</v>
      </c>
      <c r="H191" s="235">
        <v>0</v>
      </c>
      <c r="I191" s="235">
        <v>0</v>
      </c>
      <c r="J191" s="235">
        <v>0</v>
      </c>
      <c r="K191" s="235">
        <v>200</v>
      </c>
      <c r="L191" s="235">
        <v>0</v>
      </c>
      <c r="M191" s="235">
        <v>0</v>
      </c>
      <c r="N191" s="235">
        <v>0</v>
      </c>
      <c r="O191" s="235">
        <v>0</v>
      </c>
    </row>
    <row r="192" s="211" customFormat="1" ht="24" customHeight="1" spans="1:15">
      <c r="A192" s="227" t="s">
        <v>307</v>
      </c>
      <c r="B192" s="227" t="s">
        <v>354</v>
      </c>
      <c r="C192" s="228" t="s">
        <v>144</v>
      </c>
      <c r="D192" s="234" t="s">
        <v>356</v>
      </c>
      <c r="E192" s="235">
        <v>200</v>
      </c>
      <c r="F192" s="235">
        <v>200</v>
      </c>
      <c r="G192" s="235">
        <v>0</v>
      </c>
      <c r="H192" s="235">
        <v>0</v>
      </c>
      <c r="I192" s="235">
        <v>0</v>
      </c>
      <c r="J192" s="235">
        <v>0</v>
      </c>
      <c r="K192" s="235">
        <v>200</v>
      </c>
      <c r="L192" s="235"/>
      <c r="M192" s="235"/>
      <c r="N192" s="235"/>
      <c r="O192" s="235"/>
    </row>
    <row r="193" s="211" customFormat="1" ht="24" customHeight="1" spans="1:15">
      <c r="A193" s="227" t="s">
        <v>307</v>
      </c>
      <c r="B193" s="227" t="s">
        <v>357</v>
      </c>
      <c r="C193" s="228"/>
      <c r="D193" s="234" t="s">
        <v>358</v>
      </c>
      <c r="E193" s="235">
        <v>470</v>
      </c>
      <c r="F193" s="235">
        <v>470</v>
      </c>
      <c r="G193" s="235">
        <v>0</v>
      </c>
      <c r="H193" s="235">
        <v>0</v>
      </c>
      <c r="I193" s="235">
        <v>0</v>
      </c>
      <c r="J193" s="235">
        <v>0</v>
      </c>
      <c r="K193" s="235">
        <v>470</v>
      </c>
      <c r="L193" s="235"/>
      <c r="M193" s="235"/>
      <c r="N193" s="235"/>
      <c r="O193" s="235"/>
    </row>
    <row r="194" s="211" customFormat="1" ht="24" customHeight="1" spans="1:15">
      <c r="A194" s="227" t="s">
        <v>307</v>
      </c>
      <c r="B194" s="227" t="s">
        <v>357</v>
      </c>
      <c r="C194" s="228" t="s">
        <v>141</v>
      </c>
      <c r="D194" s="234" t="s">
        <v>359</v>
      </c>
      <c r="E194" s="235">
        <v>270</v>
      </c>
      <c r="F194" s="235">
        <v>270</v>
      </c>
      <c r="G194" s="235">
        <v>0</v>
      </c>
      <c r="H194" s="235">
        <v>0</v>
      </c>
      <c r="I194" s="235">
        <v>0</v>
      </c>
      <c r="J194" s="235">
        <v>0</v>
      </c>
      <c r="K194" s="235">
        <v>270</v>
      </c>
      <c r="L194" s="235"/>
      <c r="M194" s="235"/>
      <c r="N194" s="235"/>
      <c r="O194" s="235"/>
    </row>
    <row r="195" s="211" customFormat="1" ht="24" customHeight="1" spans="1:15">
      <c r="A195" s="227" t="s">
        <v>307</v>
      </c>
      <c r="B195" s="227" t="s">
        <v>357</v>
      </c>
      <c r="C195" s="228" t="s">
        <v>144</v>
      </c>
      <c r="D195" s="234" t="s">
        <v>360</v>
      </c>
      <c r="E195" s="235">
        <v>200</v>
      </c>
      <c r="F195" s="235">
        <v>200</v>
      </c>
      <c r="G195" s="235">
        <v>0</v>
      </c>
      <c r="H195" s="235">
        <v>0</v>
      </c>
      <c r="I195" s="235">
        <v>0</v>
      </c>
      <c r="J195" s="235">
        <v>0</v>
      </c>
      <c r="K195" s="235">
        <v>200</v>
      </c>
      <c r="L195" s="235"/>
      <c r="M195" s="235"/>
      <c r="N195" s="235"/>
      <c r="O195" s="235"/>
    </row>
    <row r="196" s="211" customFormat="1" ht="24" customHeight="1" spans="1:15">
      <c r="A196" s="227" t="s">
        <v>307</v>
      </c>
      <c r="B196" s="227" t="s">
        <v>211</v>
      </c>
      <c r="C196" s="228"/>
      <c r="D196" s="234" t="s">
        <v>361</v>
      </c>
      <c r="E196" s="235">
        <v>560</v>
      </c>
      <c r="F196" s="235">
        <v>560</v>
      </c>
      <c r="G196" s="235">
        <v>0</v>
      </c>
      <c r="H196" s="235">
        <v>0</v>
      </c>
      <c r="I196" s="235">
        <v>0</v>
      </c>
      <c r="J196" s="235">
        <v>0</v>
      </c>
      <c r="K196" s="235">
        <v>560</v>
      </c>
      <c r="L196" s="235"/>
      <c r="M196" s="235"/>
      <c r="N196" s="235"/>
      <c r="O196" s="235"/>
    </row>
    <row r="197" s="211" customFormat="1" ht="24" customHeight="1" spans="1:15">
      <c r="A197" s="227" t="s">
        <v>307</v>
      </c>
      <c r="B197" s="227" t="s">
        <v>211</v>
      </c>
      <c r="C197" s="228" t="s">
        <v>141</v>
      </c>
      <c r="D197" s="234" t="s">
        <v>362</v>
      </c>
      <c r="E197" s="235">
        <v>180</v>
      </c>
      <c r="F197" s="235">
        <v>180</v>
      </c>
      <c r="G197" s="235">
        <v>0</v>
      </c>
      <c r="H197" s="235">
        <v>0</v>
      </c>
      <c r="I197" s="235">
        <v>0</v>
      </c>
      <c r="J197" s="235">
        <v>0</v>
      </c>
      <c r="K197" s="235">
        <v>180</v>
      </c>
      <c r="L197" s="235"/>
      <c r="M197" s="235"/>
      <c r="N197" s="235"/>
      <c r="O197" s="235"/>
    </row>
    <row r="198" s="211" customFormat="1" ht="24" customHeight="1" spans="1:15">
      <c r="A198" s="227" t="s">
        <v>307</v>
      </c>
      <c r="B198" s="227" t="s">
        <v>211</v>
      </c>
      <c r="C198" s="228" t="s">
        <v>144</v>
      </c>
      <c r="D198" s="234" t="s">
        <v>363</v>
      </c>
      <c r="E198" s="235">
        <v>320</v>
      </c>
      <c r="F198" s="235">
        <v>320</v>
      </c>
      <c r="G198" s="235">
        <v>0</v>
      </c>
      <c r="H198" s="235">
        <v>0</v>
      </c>
      <c r="I198" s="235">
        <v>0</v>
      </c>
      <c r="J198" s="235">
        <v>0</v>
      </c>
      <c r="K198" s="235">
        <v>320</v>
      </c>
      <c r="L198" s="235"/>
      <c r="M198" s="235"/>
      <c r="N198" s="235"/>
      <c r="O198" s="235"/>
    </row>
    <row r="199" s="211" customFormat="1" ht="24" customHeight="1" spans="1:15">
      <c r="A199" s="227" t="s">
        <v>307</v>
      </c>
      <c r="B199" s="227" t="s">
        <v>211</v>
      </c>
      <c r="C199" s="228" t="s">
        <v>154</v>
      </c>
      <c r="D199" s="234" t="s">
        <v>364</v>
      </c>
      <c r="E199" s="235">
        <v>60</v>
      </c>
      <c r="F199" s="235">
        <v>60</v>
      </c>
      <c r="G199" s="235">
        <v>0</v>
      </c>
      <c r="H199" s="235">
        <v>0</v>
      </c>
      <c r="I199" s="235">
        <v>0</v>
      </c>
      <c r="J199" s="235">
        <v>0</v>
      </c>
      <c r="K199" s="235">
        <v>60</v>
      </c>
      <c r="L199" s="235"/>
      <c r="M199" s="235"/>
      <c r="N199" s="235"/>
      <c r="O199" s="235"/>
    </row>
    <row r="200" s="211" customFormat="1" ht="24" customHeight="1" spans="1:15">
      <c r="A200" s="227" t="s">
        <v>307</v>
      </c>
      <c r="B200" s="227" t="s">
        <v>365</v>
      </c>
      <c r="C200" s="228"/>
      <c r="D200" s="234" t="s">
        <v>366</v>
      </c>
      <c r="E200" s="235">
        <v>2600</v>
      </c>
      <c r="F200" s="235">
        <v>2600</v>
      </c>
      <c r="G200" s="235">
        <v>0</v>
      </c>
      <c r="H200" s="235">
        <v>0</v>
      </c>
      <c r="I200" s="235">
        <v>0</v>
      </c>
      <c r="J200" s="235">
        <v>0</v>
      </c>
      <c r="K200" s="235">
        <v>2600</v>
      </c>
      <c r="L200" s="235"/>
      <c r="M200" s="235"/>
      <c r="N200" s="235"/>
      <c r="O200" s="235"/>
    </row>
    <row r="201" s="211" customFormat="1" ht="24" customHeight="1" spans="1:15">
      <c r="A201" s="227" t="s">
        <v>307</v>
      </c>
      <c r="B201" s="227" t="s">
        <v>365</v>
      </c>
      <c r="C201" s="228" t="s">
        <v>154</v>
      </c>
      <c r="D201" s="234" t="s">
        <v>367</v>
      </c>
      <c r="E201" s="235">
        <v>2600</v>
      </c>
      <c r="F201" s="235">
        <v>2600</v>
      </c>
      <c r="G201" s="235">
        <v>0</v>
      </c>
      <c r="H201" s="235">
        <v>0</v>
      </c>
      <c r="I201" s="235">
        <v>0</v>
      </c>
      <c r="J201" s="235">
        <v>0</v>
      </c>
      <c r="K201" s="235">
        <v>2600</v>
      </c>
      <c r="L201" s="235"/>
      <c r="M201" s="235"/>
      <c r="N201" s="235"/>
      <c r="O201" s="235"/>
    </row>
    <row r="202" s="211" customFormat="1" ht="24" customHeight="1" spans="1:15">
      <c r="A202" s="227" t="s">
        <v>307</v>
      </c>
      <c r="B202" s="227" t="s">
        <v>216</v>
      </c>
      <c r="C202" s="228"/>
      <c r="D202" s="234" t="s">
        <v>368</v>
      </c>
      <c r="E202" s="235">
        <v>112</v>
      </c>
      <c r="F202" s="235">
        <v>112</v>
      </c>
      <c r="G202" s="235">
        <v>73</v>
      </c>
      <c r="H202" s="235">
        <v>17</v>
      </c>
      <c r="I202" s="235">
        <v>0</v>
      </c>
      <c r="J202" s="235">
        <v>16</v>
      </c>
      <c r="K202" s="235">
        <v>5</v>
      </c>
      <c r="L202" s="235"/>
      <c r="M202" s="235"/>
      <c r="N202" s="235"/>
      <c r="O202" s="235"/>
    </row>
    <row r="203" s="211" customFormat="1" ht="24" customHeight="1" spans="1:15">
      <c r="A203" s="227" t="s">
        <v>307</v>
      </c>
      <c r="B203" s="227" t="s">
        <v>216</v>
      </c>
      <c r="C203" s="228" t="s">
        <v>141</v>
      </c>
      <c r="D203" s="234" t="s">
        <v>369</v>
      </c>
      <c r="E203" s="235">
        <v>91</v>
      </c>
      <c r="F203" s="235">
        <v>91</v>
      </c>
      <c r="G203" s="235">
        <v>73</v>
      </c>
      <c r="H203" s="235">
        <v>17</v>
      </c>
      <c r="I203" s="235">
        <v>0</v>
      </c>
      <c r="J203" s="235">
        <v>0</v>
      </c>
      <c r="K203" s="235">
        <v>0</v>
      </c>
      <c r="L203" s="235"/>
      <c r="M203" s="235"/>
      <c r="N203" s="235"/>
      <c r="O203" s="235"/>
    </row>
    <row r="204" s="211" customFormat="1" ht="24" customHeight="1" spans="1:15">
      <c r="A204" s="227" t="s">
        <v>307</v>
      </c>
      <c r="B204" s="227" t="s">
        <v>216</v>
      </c>
      <c r="C204" s="228" t="s">
        <v>144</v>
      </c>
      <c r="D204" s="234" t="s">
        <v>370</v>
      </c>
      <c r="E204" s="235">
        <v>16</v>
      </c>
      <c r="F204" s="235">
        <v>16</v>
      </c>
      <c r="G204" s="235">
        <v>0</v>
      </c>
      <c r="H204" s="235">
        <v>0</v>
      </c>
      <c r="I204" s="235">
        <v>0</v>
      </c>
      <c r="J204" s="235">
        <v>16</v>
      </c>
      <c r="K204" s="235">
        <v>0</v>
      </c>
      <c r="L204" s="235"/>
      <c r="M204" s="235"/>
      <c r="N204" s="235"/>
      <c r="O204" s="235"/>
    </row>
    <row r="205" s="211" customFormat="1" ht="24" customHeight="1" spans="1:15">
      <c r="A205" s="227" t="s">
        <v>307</v>
      </c>
      <c r="B205" s="227" t="s">
        <v>216</v>
      </c>
      <c r="C205" s="228" t="s">
        <v>146</v>
      </c>
      <c r="D205" s="234" t="s">
        <v>371</v>
      </c>
      <c r="E205" s="235">
        <v>5</v>
      </c>
      <c r="F205" s="235">
        <v>5</v>
      </c>
      <c r="G205" s="235">
        <v>0</v>
      </c>
      <c r="H205" s="235">
        <v>0</v>
      </c>
      <c r="I205" s="235">
        <v>0</v>
      </c>
      <c r="J205" s="235">
        <v>0</v>
      </c>
      <c r="K205" s="235">
        <v>5</v>
      </c>
      <c r="L205" s="235">
        <v>0</v>
      </c>
      <c r="M205" s="235">
        <v>0</v>
      </c>
      <c r="N205" s="235">
        <v>0</v>
      </c>
      <c r="O205" s="235">
        <v>0</v>
      </c>
    </row>
    <row r="206" s="211" customFormat="1" ht="24" customHeight="1" spans="1:15">
      <c r="A206" s="227" t="s">
        <v>372</v>
      </c>
      <c r="B206" s="227"/>
      <c r="C206" s="228"/>
      <c r="D206" s="234" t="s">
        <v>373</v>
      </c>
      <c r="E206" s="235">
        <v>7399</v>
      </c>
      <c r="F206" s="235">
        <f>7399-6-543</f>
        <v>6850</v>
      </c>
      <c r="G206" s="235">
        <f>1964-543-6</f>
        <v>1415</v>
      </c>
      <c r="H206" s="235">
        <v>224</v>
      </c>
      <c r="I206" s="235">
        <v>0</v>
      </c>
      <c r="J206" s="235">
        <v>419</v>
      </c>
      <c r="K206" s="235">
        <v>4792</v>
      </c>
      <c r="L206" s="235">
        <f>6+543</f>
        <v>549</v>
      </c>
      <c r="M206" s="235">
        <v>0</v>
      </c>
      <c r="N206" s="235">
        <v>0</v>
      </c>
      <c r="O206" s="235">
        <v>0</v>
      </c>
    </row>
    <row r="207" s="211" customFormat="1" ht="24" customHeight="1" spans="1:15">
      <c r="A207" s="227" t="s">
        <v>372</v>
      </c>
      <c r="B207" s="227" t="s">
        <v>141</v>
      </c>
      <c r="C207" s="228"/>
      <c r="D207" s="234" t="s">
        <v>374</v>
      </c>
      <c r="E207" s="235">
        <v>1066</v>
      </c>
      <c r="F207" s="235">
        <v>1066</v>
      </c>
      <c r="G207" s="235">
        <v>799</v>
      </c>
      <c r="H207" s="235">
        <v>193</v>
      </c>
      <c r="I207" s="235">
        <v>0</v>
      </c>
      <c r="J207" s="235">
        <v>5</v>
      </c>
      <c r="K207" s="235">
        <v>70</v>
      </c>
      <c r="L207" s="235">
        <v>0</v>
      </c>
      <c r="M207" s="235">
        <v>0</v>
      </c>
      <c r="N207" s="235">
        <v>0</v>
      </c>
      <c r="O207" s="235">
        <v>0</v>
      </c>
    </row>
    <row r="208" s="211" customFormat="1" ht="24" customHeight="1" spans="1:15">
      <c r="A208" s="227" t="s">
        <v>372</v>
      </c>
      <c r="B208" s="227" t="s">
        <v>141</v>
      </c>
      <c r="C208" s="228" t="s">
        <v>141</v>
      </c>
      <c r="D208" s="234" t="s">
        <v>375</v>
      </c>
      <c r="E208" s="235">
        <v>996</v>
      </c>
      <c r="F208" s="235">
        <v>996</v>
      </c>
      <c r="G208" s="235">
        <v>799</v>
      </c>
      <c r="H208" s="235">
        <v>193</v>
      </c>
      <c r="I208" s="235">
        <v>0</v>
      </c>
      <c r="J208" s="235">
        <v>5</v>
      </c>
      <c r="K208" s="235">
        <v>0</v>
      </c>
      <c r="L208" s="235">
        <v>0</v>
      </c>
      <c r="M208" s="235">
        <v>0</v>
      </c>
      <c r="N208" s="235">
        <v>0</v>
      </c>
      <c r="O208" s="235">
        <v>0</v>
      </c>
    </row>
    <row r="209" s="211" customFormat="1" ht="24" customHeight="1" spans="1:15">
      <c r="A209" s="227" t="s">
        <v>372</v>
      </c>
      <c r="B209" s="227" t="s">
        <v>141</v>
      </c>
      <c r="C209" s="228" t="s">
        <v>144</v>
      </c>
      <c r="D209" s="234" t="s">
        <v>376</v>
      </c>
      <c r="E209" s="235">
        <v>50</v>
      </c>
      <c r="F209" s="235">
        <v>50</v>
      </c>
      <c r="G209" s="235">
        <v>0</v>
      </c>
      <c r="H209" s="235">
        <v>0</v>
      </c>
      <c r="I209" s="235">
        <v>0</v>
      </c>
      <c r="J209" s="235">
        <v>0</v>
      </c>
      <c r="K209" s="235">
        <v>50</v>
      </c>
      <c r="L209" s="235"/>
      <c r="M209" s="235"/>
      <c r="N209" s="235">
        <v>0</v>
      </c>
      <c r="O209" s="235">
        <v>0</v>
      </c>
    </row>
    <row r="210" s="211" customFormat="1" ht="24" customHeight="1" spans="1:15">
      <c r="A210" s="227" t="s">
        <v>372</v>
      </c>
      <c r="B210" s="227" t="s">
        <v>141</v>
      </c>
      <c r="C210" s="228" t="s">
        <v>154</v>
      </c>
      <c r="D210" s="234" t="s">
        <v>377</v>
      </c>
      <c r="E210" s="235">
        <v>20</v>
      </c>
      <c r="F210" s="235">
        <v>20</v>
      </c>
      <c r="G210" s="235">
        <v>0</v>
      </c>
      <c r="H210" s="235">
        <v>0</v>
      </c>
      <c r="I210" s="235">
        <v>0</v>
      </c>
      <c r="J210" s="235">
        <v>0</v>
      </c>
      <c r="K210" s="235">
        <v>20</v>
      </c>
      <c r="L210" s="235"/>
      <c r="M210" s="235"/>
      <c r="N210" s="235">
        <v>0</v>
      </c>
      <c r="O210" s="235">
        <v>0</v>
      </c>
    </row>
    <row r="211" s="211" customFormat="1" ht="24" customHeight="1" spans="1:15">
      <c r="A211" s="227" t="s">
        <v>372</v>
      </c>
      <c r="B211" s="227" t="s">
        <v>160</v>
      </c>
      <c r="C211" s="228"/>
      <c r="D211" s="234" t="s">
        <v>378</v>
      </c>
      <c r="E211" s="235">
        <v>2029</v>
      </c>
      <c r="F211" s="235">
        <f>2029-543</f>
        <v>1486</v>
      </c>
      <c r="G211" s="235"/>
      <c r="H211" s="235">
        <v>0</v>
      </c>
      <c r="I211" s="235">
        <v>0</v>
      </c>
      <c r="J211" s="235">
        <v>0</v>
      </c>
      <c r="K211" s="235">
        <v>1486</v>
      </c>
      <c r="L211" s="235">
        <v>543</v>
      </c>
      <c r="M211" s="235"/>
      <c r="N211" s="235">
        <v>0</v>
      </c>
      <c r="O211" s="235">
        <v>0</v>
      </c>
    </row>
    <row r="212" s="211" customFormat="1" ht="24" customHeight="1" spans="1:16384">
      <c r="A212" s="227" t="s">
        <v>372</v>
      </c>
      <c r="B212" s="227" t="s">
        <v>160</v>
      </c>
      <c r="C212" s="228" t="s">
        <v>141</v>
      </c>
      <c r="D212" s="234" t="s">
        <v>379</v>
      </c>
      <c r="E212" s="235">
        <v>592</v>
      </c>
      <c r="F212" s="235">
        <v>300</v>
      </c>
      <c r="G212" s="235"/>
      <c r="H212" s="235">
        <v>0</v>
      </c>
      <c r="I212" s="235">
        <v>0</v>
      </c>
      <c r="J212" s="235">
        <v>0</v>
      </c>
      <c r="K212" s="235">
        <v>300</v>
      </c>
      <c r="L212" s="235">
        <v>292</v>
      </c>
      <c r="M212" s="235"/>
      <c r="N212" s="235">
        <v>0</v>
      </c>
      <c r="O212" s="235">
        <v>0</v>
      </c>
      <c r="XEL212" s="167"/>
      <c r="XEM212" s="167"/>
      <c r="XEN212" s="167"/>
      <c r="XEO212" s="167"/>
      <c r="XEP212" s="167"/>
      <c r="XEQ212" s="167"/>
      <c r="XER212" s="167"/>
      <c r="XES212" s="167"/>
      <c r="XET212" s="167"/>
      <c r="XEU212" s="167"/>
      <c r="XEV212" s="167"/>
      <c r="XEW212" s="167"/>
      <c r="XEX212" s="167"/>
      <c r="XEY212" s="167"/>
      <c r="XEZ212" s="167"/>
      <c r="XFA212" s="167"/>
      <c r="XFB212" s="167"/>
      <c r="XFC212" s="167"/>
      <c r="XFD212" s="167"/>
    </row>
    <row r="213" s="211" customFormat="1" ht="24" customHeight="1" spans="1:16384">
      <c r="A213" s="227" t="s">
        <v>372</v>
      </c>
      <c r="B213" s="227" t="s">
        <v>160</v>
      </c>
      <c r="C213" s="228" t="s">
        <v>144</v>
      </c>
      <c r="D213" s="234" t="s">
        <v>380</v>
      </c>
      <c r="E213" s="235">
        <v>251</v>
      </c>
      <c r="F213" s="235"/>
      <c r="G213" s="235"/>
      <c r="H213" s="235">
        <v>0</v>
      </c>
      <c r="I213" s="235">
        <v>0</v>
      </c>
      <c r="J213" s="235">
        <v>0</v>
      </c>
      <c r="K213" s="235">
        <v>0</v>
      </c>
      <c r="L213" s="235">
        <v>251</v>
      </c>
      <c r="M213" s="235"/>
      <c r="N213" s="235">
        <v>0</v>
      </c>
      <c r="O213" s="235">
        <v>0</v>
      </c>
      <c r="XEL213" s="167"/>
      <c r="XEM213" s="167"/>
      <c r="XEN213" s="167"/>
      <c r="XEO213" s="167"/>
      <c r="XEP213" s="167"/>
      <c r="XEQ213" s="167"/>
      <c r="XER213" s="167"/>
      <c r="XES213" s="167"/>
      <c r="XET213" s="167"/>
      <c r="XEU213" s="167"/>
      <c r="XEV213" s="167"/>
      <c r="XEW213" s="167"/>
      <c r="XEX213" s="167"/>
      <c r="XEY213" s="167"/>
      <c r="XEZ213" s="167"/>
      <c r="XFA213" s="167"/>
      <c r="XFB213" s="167"/>
      <c r="XFC213" s="167"/>
      <c r="XFD213" s="167"/>
    </row>
    <row r="214" s="211" customFormat="1" ht="24" customHeight="1" spans="1:15">
      <c r="A214" s="227" t="s">
        <v>372</v>
      </c>
      <c r="B214" s="227" t="s">
        <v>160</v>
      </c>
      <c r="C214" s="228" t="s">
        <v>154</v>
      </c>
      <c r="D214" s="234" t="s">
        <v>381</v>
      </c>
      <c r="E214" s="235">
        <v>1186</v>
      </c>
      <c r="F214" s="235">
        <v>1186</v>
      </c>
      <c r="G214" s="235">
        <v>0</v>
      </c>
      <c r="H214" s="235">
        <v>0</v>
      </c>
      <c r="I214" s="235">
        <v>0</v>
      </c>
      <c r="J214" s="235">
        <v>0</v>
      </c>
      <c r="K214" s="235">
        <v>1186</v>
      </c>
      <c r="L214" s="235"/>
      <c r="M214" s="235"/>
      <c r="N214" s="235">
        <v>0</v>
      </c>
      <c r="O214" s="235">
        <v>0</v>
      </c>
    </row>
    <row r="215" s="211" customFormat="1" ht="24" customHeight="1" spans="1:15">
      <c r="A215" s="227" t="s">
        <v>372</v>
      </c>
      <c r="B215" s="227" t="s">
        <v>146</v>
      </c>
      <c r="C215" s="228"/>
      <c r="D215" s="234" t="s">
        <v>382</v>
      </c>
      <c r="E215" s="235">
        <v>1125</v>
      </c>
      <c r="F215" s="235">
        <v>1125</v>
      </c>
      <c r="G215" s="235">
        <v>0</v>
      </c>
      <c r="H215" s="235">
        <v>0</v>
      </c>
      <c r="I215" s="235">
        <v>0</v>
      </c>
      <c r="J215" s="235">
        <v>42</v>
      </c>
      <c r="K215" s="235">
        <v>1083</v>
      </c>
      <c r="L215" s="235">
        <v>0</v>
      </c>
      <c r="M215" s="235">
        <v>0</v>
      </c>
      <c r="N215" s="235">
        <v>0</v>
      </c>
      <c r="O215" s="235">
        <v>0</v>
      </c>
    </row>
    <row r="216" s="211" customFormat="1" ht="24" customHeight="1" spans="1:15">
      <c r="A216" s="227" t="s">
        <v>372</v>
      </c>
      <c r="B216" s="227" t="s">
        <v>146</v>
      </c>
      <c r="C216" s="228" t="s">
        <v>141</v>
      </c>
      <c r="D216" s="234" t="s">
        <v>383</v>
      </c>
      <c r="E216" s="235">
        <v>179</v>
      </c>
      <c r="F216" s="235">
        <v>179</v>
      </c>
      <c r="G216" s="235">
        <v>0</v>
      </c>
      <c r="H216" s="235">
        <v>0</v>
      </c>
      <c r="I216" s="235">
        <v>0</v>
      </c>
      <c r="J216" s="235">
        <v>0</v>
      </c>
      <c r="K216" s="235">
        <v>179</v>
      </c>
      <c r="L216" s="235">
        <v>0</v>
      </c>
      <c r="M216" s="235">
        <v>0</v>
      </c>
      <c r="N216" s="235">
        <v>0</v>
      </c>
      <c r="O216" s="235">
        <v>0</v>
      </c>
    </row>
    <row r="217" s="211" customFormat="1" ht="24" customHeight="1" spans="1:15">
      <c r="A217" s="227" t="s">
        <v>372</v>
      </c>
      <c r="B217" s="227" t="s">
        <v>146</v>
      </c>
      <c r="C217" s="228" t="s">
        <v>144</v>
      </c>
      <c r="D217" s="234" t="s">
        <v>384</v>
      </c>
      <c r="E217" s="235">
        <v>3</v>
      </c>
      <c r="F217" s="235">
        <v>3</v>
      </c>
      <c r="G217" s="235">
        <v>0</v>
      </c>
      <c r="H217" s="235">
        <v>0</v>
      </c>
      <c r="I217" s="235">
        <v>0</v>
      </c>
      <c r="J217" s="235">
        <v>0</v>
      </c>
      <c r="K217" s="235">
        <v>3</v>
      </c>
      <c r="L217" s="235">
        <v>0</v>
      </c>
      <c r="M217" s="235">
        <v>0</v>
      </c>
      <c r="N217" s="235">
        <v>0</v>
      </c>
      <c r="O217" s="235">
        <v>0</v>
      </c>
    </row>
    <row r="218" s="211" customFormat="1" ht="24" customHeight="1" spans="1:15">
      <c r="A218" s="227" t="s">
        <v>372</v>
      </c>
      <c r="B218" s="227" t="s">
        <v>146</v>
      </c>
      <c r="C218" s="228" t="s">
        <v>160</v>
      </c>
      <c r="D218" s="234" t="s">
        <v>385</v>
      </c>
      <c r="E218" s="235">
        <v>15</v>
      </c>
      <c r="F218" s="235">
        <v>15</v>
      </c>
      <c r="G218" s="235">
        <v>0</v>
      </c>
      <c r="H218" s="235">
        <v>0</v>
      </c>
      <c r="I218" s="235">
        <v>0</v>
      </c>
      <c r="J218" s="235">
        <v>15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</row>
    <row r="219" s="211" customFormat="1" ht="24" customHeight="1" spans="1:15">
      <c r="A219" s="227" t="s">
        <v>372</v>
      </c>
      <c r="B219" s="227" t="s">
        <v>146</v>
      </c>
      <c r="C219" s="228" t="s">
        <v>152</v>
      </c>
      <c r="D219" s="234" t="s">
        <v>386</v>
      </c>
      <c r="E219" s="235">
        <v>491</v>
      </c>
      <c r="F219" s="235">
        <v>491</v>
      </c>
      <c r="G219" s="235">
        <v>0</v>
      </c>
      <c r="H219" s="235">
        <v>0</v>
      </c>
      <c r="I219" s="235">
        <v>0</v>
      </c>
      <c r="J219" s="235">
        <v>0</v>
      </c>
      <c r="K219" s="235">
        <v>491</v>
      </c>
      <c r="L219" s="235">
        <v>0</v>
      </c>
      <c r="M219" s="235">
        <v>0</v>
      </c>
      <c r="N219" s="235">
        <v>0</v>
      </c>
      <c r="O219" s="235">
        <v>0</v>
      </c>
    </row>
    <row r="220" s="211" customFormat="1" ht="24" customHeight="1" spans="1:15">
      <c r="A220" s="227" t="s">
        <v>372</v>
      </c>
      <c r="B220" s="227" t="s">
        <v>146</v>
      </c>
      <c r="C220" s="228" t="s">
        <v>285</v>
      </c>
      <c r="D220" s="234" t="s">
        <v>387</v>
      </c>
      <c r="E220" s="235">
        <v>111</v>
      </c>
      <c r="F220" s="235">
        <v>111</v>
      </c>
      <c r="G220" s="235">
        <v>0</v>
      </c>
      <c r="H220" s="235">
        <v>0</v>
      </c>
      <c r="I220" s="235">
        <v>0</v>
      </c>
      <c r="J220" s="235">
        <v>27</v>
      </c>
      <c r="K220" s="235">
        <v>84</v>
      </c>
      <c r="L220" s="235">
        <v>0</v>
      </c>
      <c r="M220" s="235">
        <v>0</v>
      </c>
      <c r="N220" s="235">
        <v>0</v>
      </c>
      <c r="O220" s="235">
        <v>0</v>
      </c>
    </row>
    <row r="221" s="211" customFormat="1" ht="24" customHeight="1" spans="1:15">
      <c r="A221" s="227" t="s">
        <v>372</v>
      </c>
      <c r="B221" s="227" t="s">
        <v>146</v>
      </c>
      <c r="C221" s="228" t="s">
        <v>154</v>
      </c>
      <c r="D221" s="234" t="s">
        <v>388</v>
      </c>
      <c r="E221" s="235">
        <v>326</v>
      </c>
      <c r="F221" s="235">
        <v>326</v>
      </c>
      <c r="G221" s="235">
        <v>0</v>
      </c>
      <c r="H221" s="235">
        <v>0</v>
      </c>
      <c r="I221" s="235">
        <v>0</v>
      </c>
      <c r="J221" s="235">
        <v>0</v>
      </c>
      <c r="K221" s="235">
        <v>326</v>
      </c>
      <c r="L221" s="235">
        <v>0</v>
      </c>
      <c r="M221" s="235">
        <v>0</v>
      </c>
      <c r="N221" s="235">
        <v>0</v>
      </c>
      <c r="O221" s="235">
        <v>0</v>
      </c>
    </row>
    <row r="222" s="211" customFormat="1" ht="24" customHeight="1" spans="1:15">
      <c r="A222" s="227" t="s">
        <v>372</v>
      </c>
      <c r="B222" s="227" t="s">
        <v>148</v>
      </c>
      <c r="C222" s="228"/>
      <c r="D222" s="234" t="s">
        <v>389</v>
      </c>
      <c r="E222" s="235">
        <v>3</v>
      </c>
      <c r="F222" s="235">
        <v>3</v>
      </c>
      <c r="G222" s="235">
        <v>0</v>
      </c>
      <c r="H222" s="235">
        <v>0</v>
      </c>
      <c r="I222" s="235">
        <v>0</v>
      </c>
      <c r="J222" s="235">
        <v>0</v>
      </c>
      <c r="K222" s="235">
        <v>3</v>
      </c>
      <c r="L222" s="235">
        <v>0</v>
      </c>
      <c r="M222" s="235">
        <v>0</v>
      </c>
      <c r="N222" s="235">
        <v>0</v>
      </c>
      <c r="O222" s="235">
        <v>0</v>
      </c>
    </row>
    <row r="223" s="211" customFormat="1" ht="24" customHeight="1" spans="1:15">
      <c r="A223" s="227" t="s">
        <v>372</v>
      </c>
      <c r="B223" s="227" t="s">
        <v>148</v>
      </c>
      <c r="C223" s="228" t="s">
        <v>154</v>
      </c>
      <c r="D223" s="234" t="s">
        <v>390</v>
      </c>
      <c r="E223" s="235">
        <v>3</v>
      </c>
      <c r="F223" s="235">
        <v>3</v>
      </c>
      <c r="G223" s="235">
        <v>0</v>
      </c>
      <c r="H223" s="235">
        <v>0</v>
      </c>
      <c r="I223" s="235">
        <v>0</v>
      </c>
      <c r="J223" s="235">
        <v>0</v>
      </c>
      <c r="K223" s="235">
        <v>3</v>
      </c>
      <c r="L223" s="235">
        <v>0</v>
      </c>
      <c r="M223" s="235">
        <v>0</v>
      </c>
      <c r="N223" s="235">
        <v>0</v>
      </c>
      <c r="O223" s="235">
        <v>0</v>
      </c>
    </row>
    <row r="224" s="211" customFormat="1" ht="24" customHeight="1" spans="1:15">
      <c r="A224" s="227" t="s">
        <v>372</v>
      </c>
      <c r="B224" s="227" t="s">
        <v>150</v>
      </c>
      <c r="C224" s="228"/>
      <c r="D224" s="234" t="s">
        <v>391</v>
      </c>
      <c r="E224" s="235">
        <v>589</v>
      </c>
      <c r="F224" s="235">
        <v>589</v>
      </c>
      <c r="G224" s="235">
        <v>0</v>
      </c>
      <c r="H224" s="235">
        <v>0</v>
      </c>
      <c r="I224" s="235">
        <v>0</v>
      </c>
      <c r="J224" s="235">
        <v>356</v>
      </c>
      <c r="K224" s="235">
        <v>233</v>
      </c>
      <c r="L224" s="235">
        <v>0</v>
      </c>
      <c r="M224" s="235">
        <v>0</v>
      </c>
      <c r="N224" s="235">
        <v>0</v>
      </c>
      <c r="O224" s="235">
        <v>0</v>
      </c>
    </row>
    <row r="225" s="211" customFormat="1" ht="24" customHeight="1" spans="1:15">
      <c r="A225" s="227" t="s">
        <v>372</v>
      </c>
      <c r="B225" s="227" t="s">
        <v>150</v>
      </c>
      <c r="C225" s="228" t="s">
        <v>392</v>
      </c>
      <c r="D225" s="234" t="s">
        <v>393</v>
      </c>
      <c r="E225" s="235">
        <v>589</v>
      </c>
      <c r="F225" s="235">
        <v>589</v>
      </c>
      <c r="G225" s="235">
        <v>0</v>
      </c>
      <c r="H225" s="235">
        <v>0</v>
      </c>
      <c r="I225" s="235">
        <v>0</v>
      </c>
      <c r="J225" s="235">
        <v>356</v>
      </c>
      <c r="K225" s="235">
        <v>233</v>
      </c>
      <c r="L225" s="235">
        <v>0</v>
      </c>
      <c r="M225" s="235">
        <v>0</v>
      </c>
      <c r="N225" s="235">
        <v>0</v>
      </c>
      <c r="O225" s="235">
        <v>0</v>
      </c>
    </row>
    <row r="226" s="211" customFormat="1" ht="24" customHeight="1" spans="1:15">
      <c r="A226" s="227" t="s">
        <v>372</v>
      </c>
      <c r="B226" s="227" t="s">
        <v>198</v>
      </c>
      <c r="C226" s="228"/>
      <c r="D226" s="234" t="s">
        <v>394</v>
      </c>
      <c r="E226" s="235">
        <v>521</v>
      </c>
      <c r="F226" s="235">
        <v>521</v>
      </c>
      <c r="G226" s="235">
        <v>483</v>
      </c>
      <c r="H226" s="235">
        <v>0</v>
      </c>
      <c r="I226" s="235">
        <v>0</v>
      </c>
      <c r="J226" s="235">
        <v>0</v>
      </c>
      <c r="K226" s="235">
        <v>38</v>
      </c>
      <c r="L226" s="235">
        <v>6</v>
      </c>
      <c r="M226" s="235">
        <v>0</v>
      </c>
      <c r="N226" s="235">
        <v>0</v>
      </c>
      <c r="O226" s="235">
        <v>0</v>
      </c>
    </row>
    <row r="227" s="211" customFormat="1" ht="24" customHeight="1" spans="1:15">
      <c r="A227" s="227" t="s">
        <v>372</v>
      </c>
      <c r="B227" s="227" t="s">
        <v>198</v>
      </c>
      <c r="C227" s="228" t="s">
        <v>141</v>
      </c>
      <c r="D227" s="234" t="s">
        <v>395</v>
      </c>
      <c r="E227" s="235">
        <v>497</v>
      </c>
      <c r="F227" s="235">
        <v>497</v>
      </c>
      <c r="G227" s="235">
        <v>477</v>
      </c>
      <c r="H227" s="235">
        <v>0</v>
      </c>
      <c r="I227" s="235">
        <v>0</v>
      </c>
      <c r="J227" s="235">
        <v>0</v>
      </c>
      <c r="K227" s="235">
        <v>20</v>
      </c>
      <c r="L227" s="235"/>
      <c r="M227" s="235"/>
      <c r="N227" s="235">
        <v>0</v>
      </c>
      <c r="O227" s="235">
        <v>0</v>
      </c>
    </row>
    <row r="228" s="211" customFormat="1" ht="24" customHeight="1" spans="1:16384">
      <c r="A228" s="227" t="s">
        <v>372</v>
      </c>
      <c r="B228" s="227" t="s">
        <v>198</v>
      </c>
      <c r="C228" s="228" t="s">
        <v>144</v>
      </c>
      <c r="D228" s="234" t="s">
        <v>396</v>
      </c>
      <c r="E228" s="235">
        <v>6</v>
      </c>
      <c r="F228" s="235"/>
      <c r="G228" s="235"/>
      <c r="H228" s="235">
        <v>0</v>
      </c>
      <c r="I228" s="235">
        <v>0</v>
      </c>
      <c r="J228" s="235">
        <v>0</v>
      </c>
      <c r="K228" s="235">
        <v>0</v>
      </c>
      <c r="L228" s="235">
        <v>6</v>
      </c>
      <c r="M228" s="235"/>
      <c r="N228" s="235">
        <v>0</v>
      </c>
      <c r="O228" s="235">
        <v>0</v>
      </c>
      <c r="XEL228" s="167"/>
      <c r="XEM228" s="167"/>
      <c r="XEN228" s="167"/>
      <c r="XEO228" s="167"/>
      <c r="XEP228" s="167"/>
      <c r="XEQ228" s="167"/>
      <c r="XER228" s="167"/>
      <c r="XES228" s="167"/>
      <c r="XET228" s="167"/>
      <c r="XEU228" s="167"/>
      <c r="XEV228" s="167"/>
      <c r="XEW228" s="167"/>
      <c r="XEX228" s="167"/>
      <c r="XEY228" s="167"/>
      <c r="XEZ228" s="167"/>
      <c r="XFA228" s="167"/>
      <c r="XFB228" s="167"/>
      <c r="XFC228" s="167"/>
      <c r="XFD228" s="167"/>
    </row>
    <row r="229" s="211" customFormat="1" ht="24" customHeight="1" spans="1:15">
      <c r="A229" s="227" t="s">
        <v>372</v>
      </c>
      <c r="B229" s="227" t="s">
        <v>198</v>
      </c>
      <c r="C229" s="228" t="s">
        <v>160</v>
      </c>
      <c r="D229" s="234" t="s">
        <v>397</v>
      </c>
      <c r="E229" s="235">
        <v>18</v>
      </c>
      <c r="F229" s="235">
        <v>18</v>
      </c>
      <c r="G229" s="235">
        <v>0</v>
      </c>
      <c r="H229" s="235">
        <v>0</v>
      </c>
      <c r="I229" s="235">
        <v>0</v>
      </c>
      <c r="J229" s="235">
        <v>0</v>
      </c>
      <c r="K229" s="235">
        <v>18</v>
      </c>
      <c r="L229" s="235"/>
      <c r="M229" s="235"/>
      <c r="N229" s="235">
        <v>0</v>
      </c>
      <c r="O229" s="235">
        <v>0</v>
      </c>
    </row>
    <row r="230" s="211" customFormat="1" ht="24" customHeight="1" spans="1:15">
      <c r="A230" s="227" t="s">
        <v>372</v>
      </c>
      <c r="B230" s="227" t="s">
        <v>398</v>
      </c>
      <c r="C230" s="228"/>
      <c r="D230" s="234" t="s">
        <v>399</v>
      </c>
      <c r="E230" s="235">
        <v>1278</v>
      </c>
      <c r="F230" s="235">
        <v>1278</v>
      </c>
      <c r="G230" s="235">
        <v>0</v>
      </c>
      <c r="H230" s="235">
        <v>0</v>
      </c>
      <c r="I230" s="235">
        <v>0</v>
      </c>
      <c r="J230" s="235">
        <v>0</v>
      </c>
      <c r="K230" s="235">
        <v>1278</v>
      </c>
      <c r="L230" s="235"/>
      <c r="M230" s="235"/>
      <c r="N230" s="235">
        <v>0</v>
      </c>
      <c r="O230" s="235">
        <v>0</v>
      </c>
    </row>
    <row r="231" s="211" customFormat="1" ht="24" customHeight="1" spans="1:15">
      <c r="A231" s="227" t="s">
        <v>372</v>
      </c>
      <c r="B231" s="227" t="s">
        <v>398</v>
      </c>
      <c r="C231" s="228" t="s">
        <v>141</v>
      </c>
      <c r="D231" s="234" t="s">
        <v>400</v>
      </c>
      <c r="E231" s="235">
        <v>164</v>
      </c>
      <c r="F231" s="235">
        <v>164</v>
      </c>
      <c r="G231" s="235">
        <v>0</v>
      </c>
      <c r="H231" s="235">
        <v>0</v>
      </c>
      <c r="I231" s="235">
        <v>0</v>
      </c>
      <c r="J231" s="235">
        <v>0</v>
      </c>
      <c r="K231" s="235">
        <v>164</v>
      </c>
      <c r="L231" s="235"/>
      <c r="M231" s="235"/>
      <c r="N231" s="235">
        <v>0</v>
      </c>
      <c r="O231" s="235">
        <v>0</v>
      </c>
    </row>
    <row r="232" s="211" customFormat="1" ht="24" customHeight="1" spans="1:15">
      <c r="A232" s="227" t="s">
        <v>372</v>
      </c>
      <c r="B232" s="227" t="s">
        <v>398</v>
      </c>
      <c r="C232" s="228" t="s">
        <v>144</v>
      </c>
      <c r="D232" s="234" t="s">
        <v>401</v>
      </c>
      <c r="E232" s="235">
        <v>1114</v>
      </c>
      <c r="F232" s="235">
        <v>1114</v>
      </c>
      <c r="G232" s="235">
        <v>0</v>
      </c>
      <c r="H232" s="235">
        <v>0</v>
      </c>
      <c r="I232" s="235">
        <v>0</v>
      </c>
      <c r="J232" s="235">
        <v>0</v>
      </c>
      <c r="K232" s="235">
        <v>1114</v>
      </c>
      <c r="L232" s="235"/>
      <c r="M232" s="235"/>
      <c r="N232" s="235">
        <v>0</v>
      </c>
      <c r="O232" s="235">
        <v>0</v>
      </c>
    </row>
    <row r="233" s="211" customFormat="1" ht="24" customHeight="1" spans="1:15">
      <c r="A233" s="227" t="s">
        <v>372</v>
      </c>
      <c r="B233" s="227" t="s">
        <v>204</v>
      </c>
      <c r="C233" s="228"/>
      <c r="D233" s="234" t="s">
        <v>402</v>
      </c>
      <c r="E233" s="235">
        <v>81</v>
      </c>
      <c r="F233" s="235">
        <v>81</v>
      </c>
      <c r="G233" s="235">
        <v>0</v>
      </c>
      <c r="H233" s="235">
        <v>0</v>
      </c>
      <c r="I233" s="235">
        <v>0</v>
      </c>
      <c r="J233" s="235">
        <v>1</v>
      </c>
      <c r="K233" s="235">
        <v>80</v>
      </c>
      <c r="L233" s="235">
        <v>0</v>
      </c>
      <c r="M233" s="235">
        <v>0</v>
      </c>
      <c r="N233" s="235">
        <v>0</v>
      </c>
      <c r="O233" s="235">
        <v>0</v>
      </c>
    </row>
    <row r="234" s="211" customFormat="1" ht="24" customHeight="1" spans="1:15">
      <c r="A234" s="227" t="s">
        <v>372</v>
      </c>
      <c r="B234" s="227" t="s">
        <v>204</v>
      </c>
      <c r="C234" s="228" t="s">
        <v>141</v>
      </c>
      <c r="D234" s="234" t="s">
        <v>403</v>
      </c>
      <c r="E234" s="235">
        <v>81</v>
      </c>
      <c r="F234" s="235">
        <v>81</v>
      </c>
      <c r="G234" s="235">
        <v>0</v>
      </c>
      <c r="H234" s="235">
        <v>0</v>
      </c>
      <c r="I234" s="235">
        <v>0</v>
      </c>
      <c r="J234" s="235">
        <v>1</v>
      </c>
      <c r="K234" s="235">
        <v>80</v>
      </c>
      <c r="L234" s="235">
        <v>0</v>
      </c>
      <c r="M234" s="235">
        <v>0</v>
      </c>
      <c r="N234" s="235">
        <v>0</v>
      </c>
      <c r="O234" s="235">
        <v>0</v>
      </c>
    </row>
    <row r="235" s="211" customFormat="1" ht="24" customHeight="1" spans="1:15">
      <c r="A235" s="227" t="s">
        <v>372</v>
      </c>
      <c r="B235" s="227" t="s">
        <v>404</v>
      </c>
      <c r="C235" s="228"/>
      <c r="D235" s="234" t="s">
        <v>405</v>
      </c>
      <c r="E235" s="235">
        <v>273</v>
      </c>
      <c r="F235" s="235">
        <v>273</v>
      </c>
      <c r="G235" s="235">
        <v>139</v>
      </c>
      <c r="H235" s="235">
        <v>31</v>
      </c>
      <c r="I235" s="235">
        <v>0</v>
      </c>
      <c r="J235" s="235">
        <v>16</v>
      </c>
      <c r="K235" s="235">
        <v>86</v>
      </c>
      <c r="L235" s="235">
        <v>0</v>
      </c>
      <c r="M235" s="235">
        <v>0</v>
      </c>
      <c r="N235" s="235">
        <v>0</v>
      </c>
      <c r="O235" s="235">
        <v>0</v>
      </c>
    </row>
    <row r="236" s="211" customFormat="1" ht="24" customHeight="1" spans="1:15">
      <c r="A236" s="227" t="s">
        <v>372</v>
      </c>
      <c r="B236" s="227" t="s">
        <v>404</v>
      </c>
      <c r="C236" s="228" t="s">
        <v>141</v>
      </c>
      <c r="D236" s="234" t="s">
        <v>249</v>
      </c>
      <c r="E236" s="235">
        <v>171</v>
      </c>
      <c r="F236" s="235">
        <v>171</v>
      </c>
      <c r="G236" s="235">
        <v>139</v>
      </c>
      <c r="H236" s="235">
        <v>31</v>
      </c>
      <c r="I236" s="235">
        <v>0</v>
      </c>
      <c r="J236" s="235">
        <v>1</v>
      </c>
      <c r="K236" s="235">
        <v>0</v>
      </c>
      <c r="L236" s="235">
        <v>0</v>
      </c>
      <c r="M236" s="235">
        <v>0</v>
      </c>
      <c r="N236" s="235">
        <v>0</v>
      </c>
      <c r="O236" s="235">
        <v>0</v>
      </c>
    </row>
    <row r="237" s="211" customFormat="1" ht="24" customHeight="1" spans="1:15">
      <c r="A237" s="227" t="s">
        <v>372</v>
      </c>
      <c r="B237" s="227" t="s">
        <v>404</v>
      </c>
      <c r="C237" s="228" t="s">
        <v>148</v>
      </c>
      <c r="D237" s="234" t="s">
        <v>406</v>
      </c>
      <c r="E237" s="235">
        <v>102</v>
      </c>
      <c r="F237" s="235">
        <v>102</v>
      </c>
      <c r="G237" s="235">
        <v>0</v>
      </c>
      <c r="H237" s="235">
        <v>0</v>
      </c>
      <c r="I237" s="235">
        <v>0</v>
      </c>
      <c r="J237" s="235">
        <v>16</v>
      </c>
      <c r="K237" s="235">
        <v>86</v>
      </c>
      <c r="L237" s="235">
        <v>0</v>
      </c>
      <c r="M237" s="235">
        <v>0</v>
      </c>
      <c r="N237" s="235">
        <v>0</v>
      </c>
      <c r="O237" s="235">
        <v>0</v>
      </c>
    </row>
    <row r="238" s="211" customFormat="1" ht="24" customHeight="1" spans="1:15">
      <c r="A238" s="227" t="s">
        <v>372</v>
      </c>
      <c r="B238" s="227" t="s">
        <v>154</v>
      </c>
      <c r="C238" s="228"/>
      <c r="D238" s="234" t="s">
        <v>407</v>
      </c>
      <c r="E238" s="235">
        <v>435</v>
      </c>
      <c r="F238" s="235">
        <v>435</v>
      </c>
      <c r="G238" s="235">
        <v>0</v>
      </c>
      <c r="H238" s="235">
        <v>0</v>
      </c>
      <c r="I238" s="235">
        <v>0</v>
      </c>
      <c r="J238" s="235">
        <v>0</v>
      </c>
      <c r="K238" s="235">
        <v>435</v>
      </c>
      <c r="L238" s="235">
        <v>0</v>
      </c>
      <c r="M238" s="235">
        <v>0</v>
      </c>
      <c r="N238" s="235">
        <v>0</v>
      </c>
      <c r="O238" s="235">
        <v>0</v>
      </c>
    </row>
    <row r="239" s="211" customFormat="1" ht="24" customHeight="1" spans="1:15">
      <c r="A239" s="227" t="s">
        <v>372</v>
      </c>
      <c r="B239" s="227" t="s">
        <v>154</v>
      </c>
      <c r="C239" s="228" t="s">
        <v>141</v>
      </c>
      <c r="D239" s="234" t="s">
        <v>408</v>
      </c>
      <c r="E239" s="235">
        <v>435</v>
      </c>
      <c r="F239" s="235">
        <v>435</v>
      </c>
      <c r="G239" s="235">
        <v>0</v>
      </c>
      <c r="H239" s="235">
        <v>0</v>
      </c>
      <c r="I239" s="235">
        <v>0</v>
      </c>
      <c r="J239" s="235">
        <v>0</v>
      </c>
      <c r="K239" s="235">
        <v>435</v>
      </c>
      <c r="L239" s="235">
        <v>0</v>
      </c>
      <c r="M239" s="235">
        <v>0</v>
      </c>
      <c r="N239" s="235">
        <v>0</v>
      </c>
      <c r="O239" s="235">
        <v>0</v>
      </c>
    </row>
    <row r="240" s="211" customFormat="1" ht="24" customHeight="1" spans="1:15">
      <c r="A240" s="227" t="s">
        <v>409</v>
      </c>
      <c r="B240" s="227"/>
      <c r="C240" s="228"/>
      <c r="D240" s="234" t="s">
        <v>410</v>
      </c>
      <c r="E240" s="235">
        <v>620</v>
      </c>
      <c r="F240" s="235">
        <v>620</v>
      </c>
      <c r="G240" s="235">
        <v>0</v>
      </c>
      <c r="H240" s="235">
        <v>0</v>
      </c>
      <c r="I240" s="235">
        <v>0</v>
      </c>
      <c r="J240" s="235">
        <v>0</v>
      </c>
      <c r="K240" s="235">
        <v>620</v>
      </c>
      <c r="L240" s="235">
        <v>0</v>
      </c>
      <c r="M240" s="235">
        <v>0</v>
      </c>
      <c r="N240" s="235">
        <v>0</v>
      </c>
      <c r="O240" s="235">
        <v>0</v>
      </c>
    </row>
    <row r="241" s="211" customFormat="1" ht="24" customHeight="1" spans="1:15">
      <c r="A241" s="227" t="s">
        <v>409</v>
      </c>
      <c r="B241" s="227" t="s">
        <v>141</v>
      </c>
      <c r="C241" s="228"/>
      <c r="D241" s="234" t="s">
        <v>411</v>
      </c>
      <c r="E241" s="235">
        <v>120</v>
      </c>
      <c r="F241" s="235">
        <v>120</v>
      </c>
      <c r="G241" s="235">
        <v>0</v>
      </c>
      <c r="H241" s="235">
        <v>0</v>
      </c>
      <c r="I241" s="235">
        <v>0</v>
      </c>
      <c r="J241" s="235">
        <v>0</v>
      </c>
      <c r="K241" s="235">
        <v>120</v>
      </c>
      <c r="L241" s="235">
        <v>0</v>
      </c>
      <c r="M241" s="235">
        <v>0</v>
      </c>
      <c r="N241" s="235">
        <v>0</v>
      </c>
      <c r="O241" s="235">
        <v>0</v>
      </c>
    </row>
    <row r="242" s="211" customFormat="1" ht="24" customHeight="1" spans="1:15">
      <c r="A242" s="227" t="s">
        <v>409</v>
      </c>
      <c r="B242" s="227" t="s">
        <v>141</v>
      </c>
      <c r="C242" s="228" t="s">
        <v>154</v>
      </c>
      <c r="D242" s="234" t="s">
        <v>412</v>
      </c>
      <c r="E242" s="235">
        <v>120</v>
      </c>
      <c r="F242" s="235">
        <v>120</v>
      </c>
      <c r="G242" s="235">
        <v>0</v>
      </c>
      <c r="H242" s="235">
        <v>0</v>
      </c>
      <c r="I242" s="235">
        <v>0</v>
      </c>
      <c r="J242" s="235">
        <v>0</v>
      </c>
      <c r="K242" s="235">
        <v>120</v>
      </c>
      <c r="L242" s="235">
        <v>0</v>
      </c>
      <c r="M242" s="235">
        <v>0</v>
      </c>
      <c r="N242" s="235">
        <v>0</v>
      </c>
      <c r="O242" s="235">
        <v>0</v>
      </c>
    </row>
    <row r="243" s="211" customFormat="1" ht="24" customHeight="1" spans="1:15">
      <c r="A243" s="227" t="s">
        <v>409</v>
      </c>
      <c r="B243" s="227" t="s">
        <v>154</v>
      </c>
      <c r="C243" s="228"/>
      <c r="D243" s="234" t="s">
        <v>413</v>
      </c>
      <c r="E243" s="235">
        <v>500</v>
      </c>
      <c r="F243" s="235">
        <v>500</v>
      </c>
      <c r="G243" s="235">
        <v>0</v>
      </c>
      <c r="H243" s="235">
        <v>0</v>
      </c>
      <c r="I243" s="235">
        <v>0</v>
      </c>
      <c r="J243" s="235">
        <v>0</v>
      </c>
      <c r="K243" s="235">
        <v>500</v>
      </c>
      <c r="L243" s="235">
        <v>0</v>
      </c>
      <c r="M243" s="235">
        <v>0</v>
      </c>
      <c r="N243" s="235">
        <v>0</v>
      </c>
      <c r="O243" s="235">
        <v>0</v>
      </c>
    </row>
    <row r="244" s="211" customFormat="1" ht="24" customHeight="1" spans="1:15">
      <c r="A244" s="227" t="s">
        <v>409</v>
      </c>
      <c r="B244" s="227" t="s">
        <v>154</v>
      </c>
      <c r="C244" s="228" t="s">
        <v>141</v>
      </c>
      <c r="D244" s="234" t="s">
        <v>414</v>
      </c>
      <c r="E244" s="235">
        <v>500</v>
      </c>
      <c r="F244" s="235">
        <v>500</v>
      </c>
      <c r="G244" s="235">
        <v>0</v>
      </c>
      <c r="H244" s="235">
        <v>0</v>
      </c>
      <c r="I244" s="235">
        <v>0</v>
      </c>
      <c r="J244" s="235">
        <v>0</v>
      </c>
      <c r="K244" s="235">
        <v>500</v>
      </c>
      <c r="L244" s="235">
        <v>0</v>
      </c>
      <c r="M244" s="235">
        <v>0</v>
      </c>
      <c r="N244" s="235">
        <v>0</v>
      </c>
      <c r="O244" s="235">
        <v>0</v>
      </c>
    </row>
    <row r="245" s="211" customFormat="1" ht="24" customHeight="1" spans="1:15">
      <c r="A245" s="227" t="s">
        <v>415</v>
      </c>
      <c r="B245" s="227"/>
      <c r="C245" s="228"/>
      <c r="D245" s="234" t="s">
        <v>416</v>
      </c>
      <c r="E245" s="235">
        <v>183340</v>
      </c>
      <c r="F245" s="235">
        <f>183340-536</f>
        <v>182804</v>
      </c>
      <c r="G245" s="235">
        <f>2970-536</f>
        <v>2434</v>
      </c>
      <c r="H245" s="235">
        <v>501</v>
      </c>
      <c r="I245" s="235">
        <v>0</v>
      </c>
      <c r="J245" s="235">
        <v>408</v>
      </c>
      <c r="K245" s="235">
        <v>179461</v>
      </c>
      <c r="L245" s="235">
        <v>536</v>
      </c>
      <c r="M245" s="235">
        <v>0</v>
      </c>
      <c r="N245" s="235">
        <v>0</v>
      </c>
      <c r="O245" s="235">
        <v>0</v>
      </c>
    </row>
    <row r="246" s="211" customFormat="1" ht="24" customHeight="1" spans="1:15">
      <c r="A246" s="227" t="s">
        <v>415</v>
      </c>
      <c r="B246" s="227" t="s">
        <v>141</v>
      </c>
      <c r="C246" s="228"/>
      <c r="D246" s="234" t="s">
        <v>417</v>
      </c>
      <c r="E246" s="235">
        <v>4702</v>
      </c>
      <c r="F246" s="235">
        <v>4702</v>
      </c>
      <c r="G246" s="235">
        <f>2970-536</f>
        <v>2434</v>
      </c>
      <c r="H246" s="235">
        <v>477</v>
      </c>
      <c r="I246" s="235">
        <v>0</v>
      </c>
      <c r="J246" s="235">
        <v>33</v>
      </c>
      <c r="K246" s="235">
        <v>1222</v>
      </c>
      <c r="L246" s="235">
        <v>536</v>
      </c>
      <c r="M246" s="235">
        <v>0</v>
      </c>
      <c r="N246" s="235">
        <v>0</v>
      </c>
      <c r="O246" s="235">
        <v>0</v>
      </c>
    </row>
    <row r="247" s="211" customFormat="1" ht="24" customHeight="1" spans="1:15">
      <c r="A247" s="227" t="s">
        <v>415</v>
      </c>
      <c r="B247" s="227" t="s">
        <v>141</v>
      </c>
      <c r="C247" s="228" t="s">
        <v>141</v>
      </c>
      <c r="D247" s="234" t="s">
        <v>418</v>
      </c>
      <c r="E247" s="235">
        <v>2941</v>
      </c>
      <c r="F247" s="235">
        <v>2941</v>
      </c>
      <c r="G247" s="235">
        <v>2434</v>
      </c>
      <c r="H247" s="235">
        <v>477</v>
      </c>
      <c r="I247" s="235">
        <v>0</v>
      </c>
      <c r="J247" s="235">
        <v>29</v>
      </c>
      <c r="K247" s="235">
        <v>0</v>
      </c>
      <c r="L247" s="235">
        <v>0</v>
      </c>
      <c r="M247" s="235">
        <v>0</v>
      </c>
      <c r="N247" s="235">
        <v>0</v>
      </c>
      <c r="O247" s="235">
        <v>0</v>
      </c>
    </row>
    <row r="248" s="211" customFormat="1" ht="24" customHeight="1" spans="1:15">
      <c r="A248" s="227" t="s">
        <v>415</v>
      </c>
      <c r="B248" s="227" t="s">
        <v>141</v>
      </c>
      <c r="C248" s="228" t="s">
        <v>146</v>
      </c>
      <c r="D248" s="234" t="s">
        <v>419</v>
      </c>
      <c r="E248" s="235">
        <v>1226</v>
      </c>
      <c r="F248" s="235">
        <v>1226</v>
      </c>
      <c r="G248" s="235">
        <v>0</v>
      </c>
      <c r="H248" s="235">
        <v>0</v>
      </c>
      <c r="I248" s="235">
        <v>0</v>
      </c>
      <c r="J248" s="235">
        <v>4</v>
      </c>
      <c r="K248" s="235">
        <v>1222</v>
      </c>
      <c r="L248" s="235">
        <v>0</v>
      </c>
      <c r="M248" s="235">
        <v>0</v>
      </c>
      <c r="N248" s="235">
        <v>0</v>
      </c>
      <c r="O248" s="235">
        <v>0</v>
      </c>
    </row>
    <row r="249" s="211" customFormat="1" ht="24" customHeight="1" spans="1:16384">
      <c r="A249" s="227" t="s">
        <v>415</v>
      </c>
      <c r="B249" s="227" t="s">
        <v>141</v>
      </c>
      <c r="C249" s="228" t="s">
        <v>154</v>
      </c>
      <c r="D249" s="234" t="s">
        <v>420</v>
      </c>
      <c r="E249" s="235">
        <v>536</v>
      </c>
      <c r="F249" s="235"/>
      <c r="G249" s="235"/>
      <c r="H249" s="235">
        <v>0</v>
      </c>
      <c r="I249" s="235">
        <v>0</v>
      </c>
      <c r="J249" s="235">
        <v>0</v>
      </c>
      <c r="K249" s="235">
        <v>0</v>
      </c>
      <c r="L249" s="235">
        <v>536</v>
      </c>
      <c r="M249" s="235">
        <v>0</v>
      </c>
      <c r="N249" s="235">
        <v>0</v>
      </c>
      <c r="O249" s="235">
        <v>0</v>
      </c>
      <c r="XEL249" s="167"/>
      <c r="XEM249" s="167"/>
      <c r="XEN249" s="167"/>
      <c r="XEO249" s="167"/>
      <c r="XEP249" s="167"/>
      <c r="XEQ249" s="167"/>
      <c r="XER249" s="167"/>
      <c r="XES249" s="167"/>
      <c r="XET249" s="167"/>
      <c r="XEU249" s="167"/>
      <c r="XEV249" s="167"/>
      <c r="XEW249" s="167"/>
      <c r="XEX249" s="167"/>
      <c r="XEY249" s="167"/>
      <c r="XEZ249" s="167"/>
      <c r="XFA249" s="167"/>
      <c r="XFB249" s="167"/>
      <c r="XFC249" s="167"/>
      <c r="XFD249" s="167"/>
    </row>
    <row r="250" s="211" customFormat="1" ht="24" customHeight="1" spans="1:15">
      <c r="A250" s="227" t="s">
        <v>415</v>
      </c>
      <c r="B250" s="227" t="s">
        <v>160</v>
      </c>
      <c r="C250" s="228"/>
      <c r="D250" s="234" t="s">
        <v>421</v>
      </c>
      <c r="E250" s="235">
        <v>165492</v>
      </c>
      <c r="F250" s="235">
        <v>165492</v>
      </c>
      <c r="G250" s="235">
        <v>0</v>
      </c>
      <c r="H250" s="235">
        <v>0</v>
      </c>
      <c r="I250" s="235">
        <v>0</v>
      </c>
      <c r="J250" s="235">
        <v>102</v>
      </c>
      <c r="K250" s="235">
        <v>165390</v>
      </c>
      <c r="L250" s="235">
        <v>0</v>
      </c>
      <c r="M250" s="235">
        <v>0</v>
      </c>
      <c r="N250" s="235">
        <v>0</v>
      </c>
      <c r="O250" s="235">
        <v>0</v>
      </c>
    </row>
    <row r="251" s="211" customFormat="1" ht="24" customHeight="1" spans="1:15">
      <c r="A251" s="227" t="s">
        <v>415</v>
      </c>
      <c r="B251" s="227" t="s">
        <v>160</v>
      </c>
      <c r="C251" s="228" t="s">
        <v>154</v>
      </c>
      <c r="D251" s="234" t="s">
        <v>422</v>
      </c>
      <c r="E251" s="235">
        <v>165492</v>
      </c>
      <c r="F251" s="235">
        <v>165492</v>
      </c>
      <c r="G251" s="235">
        <v>0</v>
      </c>
      <c r="H251" s="235">
        <v>0</v>
      </c>
      <c r="I251" s="235">
        <v>0</v>
      </c>
      <c r="J251" s="235">
        <v>102</v>
      </c>
      <c r="K251" s="235">
        <v>165390</v>
      </c>
      <c r="L251" s="235">
        <v>0</v>
      </c>
      <c r="M251" s="235">
        <v>0</v>
      </c>
      <c r="N251" s="235">
        <v>0</v>
      </c>
      <c r="O251" s="235">
        <v>0</v>
      </c>
    </row>
    <row r="252" s="211" customFormat="1" ht="24" customHeight="1" spans="1:15">
      <c r="A252" s="227" t="s">
        <v>415</v>
      </c>
      <c r="B252" s="227" t="s">
        <v>165</v>
      </c>
      <c r="C252" s="228"/>
      <c r="D252" s="234" t="s">
        <v>423</v>
      </c>
      <c r="E252" s="235">
        <v>12990</v>
      </c>
      <c r="F252" s="235">
        <v>12990</v>
      </c>
      <c r="G252" s="235">
        <v>0</v>
      </c>
      <c r="H252" s="235">
        <v>24</v>
      </c>
      <c r="I252" s="235">
        <v>0</v>
      </c>
      <c r="J252" s="235">
        <v>217</v>
      </c>
      <c r="K252" s="235">
        <v>12749</v>
      </c>
      <c r="L252" s="235">
        <v>0</v>
      </c>
      <c r="M252" s="235">
        <v>0</v>
      </c>
      <c r="N252" s="235">
        <v>0</v>
      </c>
      <c r="O252" s="235">
        <v>0</v>
      </c>
    </row>
    <row r="253" s="211" customFormat="1" ht="24" customHeight="1" spans="1:15">
      <c r="A253" s="227" t="s">
        <v>415</v>
      </c>
      <c r="B253" s="227" t="s">
        <v>165</v>
      </c>
      <c r="C253" s="228" t="s">
        <v>141</v>
      </c>
      <c r="D253" s="234" t="s">
        <v>424</v>
      </c>
      <c r="E253" s="235">
        <v>12990</v>
      </c>
      <c r="F253" s="235">
        <v>12990</v>
      </c>
      <c r="G253" s="235">
        <v>0</v>
      </c>
      <c r="H253" s="235">
        <v>24</v>
      </c>
      <c r="I253" s="235">
        <v>0</v>
      </c>
      <c r="J253" s="235">
        <v>217</v>
      </c>
      <c r="K253" s="235">
        <v>12749</v>
      </c>
      <c r="L253" s="235">
        <v>0</v>
      </c>
      <c r="M253" s="235">
        <v>0</v>
      </c>
      <c r="N253" s="235">
        <v>0</v>
      </c>
      <c r="O253" s="235">
        <v>0</v>
      </c>
    </row>
    <row r="254" s="211" customFormat="1" ht="24" customHeight="1" spans="1:15">
      <c r="A254" s="227" t="s">
        <v>415</v>
      </c>
      <c r="B254" s="227" t="s">
        <v>154</v>
      </c>
      <c r="C254" s="228"/>
      <c r="D254" s="234" t="s">
        <v>425</v>
      </c>
      <c r="E254" s="235">
        <v>156</v>
      </c>
      <c r="F254" s="235">
        <v>156</v>
      </c>
      <c r="G254" s="235">
        <v>0</v>
      </c>
      <c r="H254" s="235">
        <v>0</v>
      </c>
      <c r="I254" s="235">
        <v>0</v>
      </c>
      <c r="J254" s="235">
        <v>56</v>
      </c>
      <c r="K254" s="235">
        <v>100</v>
      </c>
      <c r="L254" s="235">
        <v>0</v>
      </c>
      <c r="M254" s="235">
        <v>0</v>
      </c>
      <c r="N254" s="235">
        <v>0</v>
      </c>
      <c r="O254" s="235">
        <v>0</v>
      </c>
    </row>
    <row r="255" s="211" customFormat="1" ht="24" customHeight="1" spans="1:15">
      <c r="A255" s="227" t="s">
        <v>415</v>
      </c>
      <c r="B255" s="227" t="s">
        <v>154</v>
      </c>
      <c r="C255" s="228" t="s">
        <v>141</v>
      </c>
      <c r="D255" s="234" t="s">
        <v>426</v>
      </c>
      <c r="E255" s="235">
        <v>156</v>
      </c>
      <c r="F255" s="235">
        <v>156</v>
      </c>
      <c r="G255" s="235">
        <v>0</v>
      </c>
      <c r="H255" s="235">
        <v>0</v>
      </c>
      <c r="I255" s="235">
        <v>0</v>
      </c>
      <c r="J255" s="235">
        <v>56</v>
      </c>
      <c r="K255" s="235">
        <v>100</v>
      </c>
      <c r="L255" s="235">
        <v>0</v>
      </c>
      <c r="M255" s="235">
        <v>0</v>
      </c>
      <c r="N255" s="235">
        <v>0</v>
      </c>
      <c r="O255" s="235">
        <v>0</v>
      </c>
    </row>
    <row r="256" s="211" customFormat="1" ht="24" customHeight="1" spans="1:15">
      <c r="A256" s="227" t="s">
        <v>427</v>
      </c>
      <c r="B256" s="227"/>
      <c r="C256" s="228"/>
      <c r="D256" s="234" t="s">
        <v>428</v>
      </c>
      <c r="E256" s="235">
        <v>6842</v>
      </c>
      <c r="F256" s="235">
        <v>6842</v>
      </c>
      <c r="G256" s="235">
        <v>786</v>
      </c>
      <c r="H256" s="235">
        <v>185</v>
      </c>
      <c r="I256" s="235">
        <v>0</v>
      </c>
      <c r="J256" s="235">
        <v>1496</v>
      </c>
      <c r="K256" s="235">
        <v>4375</v>
      </c>
      <c r="L256" s="235">
        <v>0</v>
      </c>
      <c r="M256" s="235">
        <v>0</v>
      </c>
      <c r="N256" s="235">
        <v>0</v>
      </c>
      <c r="O256" s="235">
        <v>0</v>
      </c>
    </row>
    <row r="257" s="211" customFormat="1" ht="24" customHeight="1" spans="1:15">
      <c r="A257" s="227" t="s">
        <v>427</v>
      </c>
      <c r="B257" s="227" t="s">
        <v>141</v>
      </c>
      <c r="C257" s="228"/>
      <c r="D257" s="234" t="s">
        <v>429</v>
      </c>
      <c r="E257" s="235">
        <v>2933</v>
      </c>
      <c r="F257" s="235">
        <v>2933</v>
      </c>
      <c r="G257" s="235">
        <v>370</v>
      </c>
      <c r="H257" s="235">
        <v>83</v>
      </c>
      <c r="I257" s="235">
        <v>0</v>
      </c>
      <c r="J257" s="235">
        <v>55</v>
      </c>
      <c r="K257" s="235">
        <v>2426</v>
      </c>
      <c r="L257" s="235">
        <v>0</v>
      </c>
      <c r="M257" s="235">
        <v>0</v>
      </c>
      <c r="N257" s="235">
        <v>0</v>
      </c>
      <c r="O257" s="235">
        <v>0</v>
      </c>
    </row>
    <row r="258" s="211" customFormat="1" ht="24" customHeight="1" spans="1:15">
      <c r="A258" s="227" t="s">
        <v>427</v>
      </c>
      <c r="B258" s="227" t="s">
        <v>141</v>
      </c>
      <c r="C258" s="228" t="s">
        <v>141</v>
      </c>
      <c r="D258" s="234" t="s">
        <v>430</v>
      </c>
      <c r="E258" s="235">
        <v>455</v>
      </c>
      <c r="F258" s="235">
        <v>455</v>
      </c>
      <c r="G258" s="235">
        <v>370</v>
      </c>
      <c r="H258" s="235">
        <v>83</v>
      </c>
      <c r="I258" s="235">
        <v>0</v>
      </c>
      <c r="J258" s="235">
        <v>2</v>
      </c>
      <c r="K258" s="235">
        <v>0</v>
      </c>
      <c r="L258" s="235">
        <v>0</v>
      </c>
      <c r="M258" s="235">
        <v>0</v>
      </c>
      <c r="N258" s="235">
        <v>0</v>
      </c>
      <c r="O258" s="235">
        <v>0</v>
      </c>
    </row>
    <row r="259" s="211" customFormat="1" ht="24" customHeight="1" spans="1:15">
      <c r="A259" s="227" t="s">
        <v>427</v>
      </c>
      <c r="B259" s="227" t="s">
        <v>141</v>
      </c>
      <c r="C259" s="228" t="s">
        <v>144</v>
      </c>
      <c r="D259" s="234" t="s">
        <v>431</v>
      </c>
      <c r="E259" s="235">
        <v>2478</v>
      </c>
      <c r="F259" s="235">
        <v>2478</v>
      </c>
      <c r="G259" s="235">
        <v>0</v>
      </c>
      <c r="H259" s="235">
        <v>0</v>
      </c>
      <c r="I259" s="235">
        <v>0</v>
      </c>
      <c r="J259" s="235">
        <v>53</v>
      </c>
      <c r="K259" s="235">
        <v>2426</v>
      </c>
      <c r="L259" s="235">
        <v>0</v>
      </c>
      <c r="M259" s="235">
        <v>0</v>
      </c>
      <c r="N259" s="235">
        <v>0</v>
      </c>
      <c r="O259" s="235">
        <v>0</v>
      </c>
    </row>
    <row r="260" s="211" customFormat="1" ht="24" customHeight="1" spans="1:15">
      <c r="A260" s="227" t="s">
        <v>427</v>
      </c>
      <c r="B260" s="227" t="s">
        <v>160</v>
      </c>
      <c r="C260" s="228"/>
      <c r="D260" s="234" t="s">
        <v>432</v>
      </c>
      <c r="E260" s="235">
        <v>2411</v>
      </c>
      <c r="F260" s="235">
        <v>2411</v>
      </c>
      <c r="G260" s="235">
        <v>416</v>
      </c>
      <c r="H260" s="235">
        <v>102</v>
      </c>
      <c r="I260" s="235">
        <v>0</v>
      </c>
      <c r="J260" s="235">
        <v>10</v>
      </c>
      <c r="K260" s="235">
        <v>1884</v>
      </c>
      <c r="L260" s="235">
        <v>0</v>
      </c>
      <c r="M260" s="235">
        <v>0</v>
      </c>
      <c r="N260" s="235">
        <v>0</v>
      </c>
      <c r="O260" s="235">
        <v>0</v>
      </c>
    </row>
    <row r="261" s="211" customFormat="1" ht="24" customHeight="1" spans="1:15">
      <c r="A261" s="227" t="s">
        <v>427</v>
      </c>
      <c r="B261" s="227" t="s">
        <v>160</v>
      </c>
      <c r="C261" s="228" t="s">
        <v>141</v>
      </c>
      <c r="D261" s="234" t="s">
        <v>433</v>
      </c>
      <c r="E261" s="235">
        <v>526</v>
      </c>
      <c r="F261" s="235">
        <v>526</v>
      </c>
      <c r="G261" s="235">
        <v>416</v>
      </c>
      <c r="H261" s="235">
        <v>102</v>
      </c>
      <c r="I261" s="235">
        <v>0</v>
      </c>
      <c r="J261" s="235">
        <v>9</v>
      </c>
      <c r="K261" s="235">
        <v>0</v>
      </c>
      <c r="L261" s="235">
        <v>0</v>
      </c>
      <c r="M261" s="235">
        <v>0</v>
      </c>
      <c r="N261" s="235">
        <v>0</v>
      </c>
      <c r="O261" s="235">
        <v>0</v>
      </c>
    </row>
    <row r="262" s="211" customFormat="1" ht="24" customHeight="1" spans="1:15">
      <c r="A262" s="227" t="s">
        <v>427</v>
      </c>
      <c r="B262" s="227" t="s">
        <v>160</v>
      </c>
      <c r="C262" s="228" t="s">
        <v>144</v>
      </c>
      <c r="D262" s="234" t="s">
        <v>434</v>
      </c>
      <c r="E262" s="235">
        <v>26</v>
      </c>
      <c r="F262" s="235">
        <v>26</v>
      </c>
      <c r="G262" s="235">
        <v>0</v>
      </c>
      <c r="H262" s="235">
        <v>0</v>
      </c>
      <c r="I262" s="235">
        <v>0</v>
      </c>
      <c r="J262" s="235">
        <v>1</v>
      </c>
      <c r="K262" s="235">
        <v>25</v>
      </c>
      <c r="L262" s="235">
        <v>0</v>
      </c>
      <c r="M262" s="235">
        <v>0</v>
      </c>
      <c r="N262" s="235">
        <v>0</v>
      </c>
      <c r="O262" s="235">
        <v>0</v>
      </c>
    </row>
    <row r="263" s="211" customFormat="1" ht="24" customHeight="1" spans="1:15">
      <c r="A263" s="227" t="s">
        <v>427</v>
      </c>
      <c r="B263" s="227" t="s">
        <v>160</v>
      </c>
      <c r="C263" s="228" t="s">
        <v>146</v>
      </c>
      <c r="D263" s="234" t="s">
        <v>435</v>
      </c>
      <c r="E263" s="235">
        <v>208</v>
      </c>
      <c r="F263" s="235">
        <v>208</v>
      </c>
      <c r="G263" s="235">
        <v>0</v>
      </c>
      <c r="H263" s="235">
        <v>0</v>
      </c>
      <c r="I263" s="235">
        <v>0</v>
      </c>
      <c r="J263" s="235">
        <v>0</v>
      </c>
      <c r="K263" s="235">
        <v>208</v>
      </c>
      <c r="L263" s="235">
        <v>0</v>
      </c>
      <c r="M263" s="235">
        <v>0</v>
      </c>
      <c r="N263" s="235">
        <v>0</v>
      </c>
      <c r="O263" s="235">
        <v>0</v>
      </c>
    </row>
    <row r="264" s="211" customFormat="1" ht="24" customHeight="1" spans="1:15">
      <c r="A264" s="227" t="s">
        <v>427</v>
      </c>
      <c r="B264" s="227" t="s">
        <v>160</v>
      </c>
      <c r="C264" s="228" t="s">
        <v>165</v>
      </c>
      <c r="D264" s="234" t="s">
        <v>436</v>
      </c>
      <c r="E264" s="235">
        <v>900</v>
      </c>
      <c r="F264" s="235">
        <v>900</v>
      </c>
      <c r="G264" s="235">
        <v>0</v>
      </c>
      <c r="H264" s="235">
        <v>0</v>
      </c>
      <c r="I264" s="235">
        <v>0</v>
      </c>
      <c r="J264" s="235">
        <v>0</v>
      </c>
      <c r="K264" s="235">
        <v>900</v>
      </c>
      <c r="L264" s="235">
        <v>0</v>
      </c>
      <c r="M264" s="235">
        <v>0</v>
      </c>
      <c r="N264" s="235">
        <v>0</v>
      </c>
      <c r="O264" s="235">
        <v>0</v>
      </c>
    </row>
    <row r="265" s="211" customFormat="1" ht="24" customHeight="1" spans="1:15">
      <c r="A265" s="227" t="s">
        <v>427</v>
      </c>
      <c r="B265" s="227" t="s">
        <v>160</v>
      </c>
      <c r="C265" s="228" t="s">
        <v>148</v>
      </c>
      <c r="D265" s="234" t="s">
        <v>437</v>
      </c>
      <c r="E265" s="235">
        <v>395</v>
      </c>
      <c r="F265" s="235">
        <v>395</v>
      </c>
      <c r="G265" s="235">
        <v>0</v>
      </c>
      <c r="H265" s="235">
        <v>0</v>
      </c>
      <c r="I265" s="235">
        <v>0</v>
      </c>
      <c r="J265" s="235">
        <v>0</v>
      </c>
      <c r="K265" s="235">
        <v>395</v>
      </c>
      <c r="L265" s="235">
        <v>0</v>
      </c>
      <c r="M265" s="235">
        <v>0</v>
      </c>
      <c r="N265" s="235">
        <v>0</v>
      </c>
      <c r="O265" s="235">
        <v>0</v>
      </c>
    </row>
    <row r="266" s="211" customFormat="1" ht="24" customHeight="1" spans="1:15">
      <c r="A266" s="227" t="s">
        <v>427</v>
      </c>
      <c r="B266" s="227" t="s">
        <v>160</v>
      </c>
      <c r="C266" s="228" t="s">
        <v>152</v>
      </c>
      <c r="D266" s="234" t="s">
        <v>438</v>
      </c>
      <c r="E266" s="235">
        <v>100</v>
      </c>
      <c r="F266" s="235">
        <v>100</v>
      </c>
      <c r="G266" s="235">
        <v>0</v>
      </c>
      <c r="H266" s="235">
        <v>0</v>
      </c>
      <c r="I266" s="235">
        <v>0</v>
      </c>
      <c r="J266" s="235">
        <v>0</v>
      </c>
      <c r="K266" s="235">
        <v>100</v>
      </c>
      <c r="L266" s="235">
        <v>0</v>
      </c>
      <c r="M266" s="235">
        <v>0</v>
      </c>
      <c r="N266" s="235">
        <v>0</v>
      </c>
      <c r="O266" s="235">
        <v>0</v>
      </c>
    </row>
    <row r="267" s="211" customFormat="1" ht="24" customHeight="1" spans="1:15">
      <c r="A267" s="227" t="s">
        <v>427</v>
      </c>
      <c r="B267" s="227" t="s">
        <v>160</v>
      </c>
      <c r="C267" s="228" t="s">
        <v>285</v>
      </c>
      <c r="D267" s="234" t="s">
        <v>439</v>
      </c>
      <c r="E267" s="235">
        <v>11</v>
      </c>
      <c r="F267" s="235">
        <v>11</v>
      </c>
      <c r="G267" s="235">
        <v>0</v>
      </c>
      <c r="H267" s="235">
        <v>0</v>
      </c>
      <c r="I267" s="235">
        <v>0</v>
      </c>
      <c r="J267" s="235">
        <v>0</v>
      </c>
      <c r="K267" s="235">
        <v>11</v>
      </c>
      <c r="L267" s="235">
        <v>0</v>
      </c>
      <c r="M267" s="235">
        <v>0</v>
      </c>
      <c r="N267" s="235">
        <v>0</v>
      </c>
      <c r="O267" s="235">
        <v>0</v>
      </c>
    </row>
    <row r="268" s="211" customFormat="1" ht="24" customHeight="1" spans="1:15">
      <c r="A268" s="246" t="s">
        <v>427</v>
      </c>
      <c r="B268" s="246" t="s">
        <v>160</v>
      </c>
      <c r="C268" s="247" t="s">
        <v>440</v>
      </c>
      <c r="D268" s="234" t="s">
        <v>441</v>
      </c>
      <c r="E268" s="235">
        <v>50</v>
      </c>
      <c r="F268" s="235">
        <v>50</v>
      </c>
      <c r="G268" s="235">
        <v>0</v>
      </c>
      <c r="H268" s="235">
        <v>0</v>
      </c>
      <c r="I268" s="235">
        <v>0</v>
      </c>
      <c r="J268" s="235">
        <v>0</v>
      </c>
      <c r="K268" s="235">
        <v>50</v>
      </c>
      <c r="L268" s="235">
        <v>0</v>
      </c>
      <c r="M268" s="235">
        <v>0</v>
      </c>
      <c r="N268" s="235">
        <v>0</v>
      </c>
      <c r="O268" s="235">
        <v>0</v>
      </c>
    </row>
    <row r="269" s="211" customFormat="1" ht="24" customHeight="1" spans="1:15">
      <c r="A269" s="229" t="s">
        <v>427</v>
      </c>
      <c r="B269" s="229" t="s">
        <v>160</v>
      </c>
      <c r="C269" s="237" t="s">
        <v>442</v>
      </c>
      <c r="D269" s="234" t="s">
        <v>443</v>
      </c>
      <c r="E269" s="235">
        <v>195</v>
      </c>
      <c r="F269" s="235">
        <v>195</v>
      </c>
      <c r="G269" s="235">
        <v>0</v>
      </c>
      <c r="H269" s="235">
        <v>0</v>
      </c>
      <c r="I269" s="235">
        <v>0</v>
      </c>
      <c r="J269" s="235">
        <v>0</v>
      </c>
      <c r="K269" s="235">
        <v>195</v>
      </c>
      <c r="L269" s="235">
        <v>0</v>
      </c>
      <c r="M269" s="235">
        <v>0</v>
      </c>
      <c r="N269" s="235">
        <v>0</v>
      </c>
      <c r="O269" s="235">
        <v>0</v>
      </c>
    </row>
    <row r="270" s="211" customFormat="1" ht="24" customHeight="1" spans="1:15">
      <c r="A270" s="229" t="s">
        <v>427</v>
      </c>
      <c r="B270" s="229" t="s">
        <v>150</v>
      </c>
      <c r="C270" s="237"/>
      <c r="D270" s="229" t="s">
        <v>444</v>
      </c>
      <c r="E270" s="235">
        <v>1432</v>
      </c>
      <c r="F270" s="235">
        <v>1432</v>
      </c>
      <c r="G270" s="235">
        <v>0</v>
      </c>
      <c r="H270" s="235">
        <v>0</v>
      </c>
      <c r="I270" s="235">
        <v>0</v>
      </c>
      <c r="J270" s="235">
        <v>1432</v>
      </c>
      <c r="K270" s="235">
        <v>0</v>
      </c>
      <c r="L270" s="235">
        <v>0</v>
      </c>
      <c r="M270" s="235">
        <v>0</v>
      </c>
      <c r="N270" s="235">
        <v>0</v>
      </c>
      <c r="O270" s="235">
        <v>0</v>
      </c>
    </row>
    <row r="271" s="211" customFormat="1" ht="24" customHeight="1" spans="1:15">
      <c r="A271" s="229" t="s">
        <v>427</v>
      </c>
      <c r="B271" s="229" t="s">
        <v>150</v>
      </c>
      <c r="C271" s="237" t="s">
        <v>165</v>
      </c>
      <c r="D271" s="229" t="s">
        <v>445</v>
      </c>
      <c r="E271" s="235">
        <v>1432</v>
      </c>
      <c r="F271" s="235">
        <v>1432</v>
      </c>
      <c r="G271" s="235">
        <v>0</v>
      </c>
      <c r="H271" s="235">
        <v>0</v>
      </c>
      <c r="I271" s="235">
        <v>0</v>
      </c>
      <c r="J271" s="235">
        <v>1432</v>
      </c>
      <c r="K271" s="235">
        <v>0</v>
      </c>
      <c r="L271" s="235">
        <v>0</v>
      </c>
      <c r="M271" s="235">
        <v>0</v>
      </c>
      <c r="N271" s="235">
        <v>0</v>
      </c>
      <c r="O271" s="235">
        <v>0</v>
      </c>
    </row>
    <row r="272" s="211" customFormat="1" ht="24" customHeight="1" spans="1:15">
      <c r="A272" s="229" t="s">
        <v>427</v>
      </c>
      <c r="B272" s="229" t="s">
        <v>152</v>
      </c>
      <c r="C272" s="237"/>
      <c r="D272" s="229" t="s">
        <v>446</v>
      </c>
      <c r="E272" s="235">
        <v>65</v>
      </c>
      <c r="F272" s="235">
        <v>65</v>
      </c>
      <c r="G272" s="235">
        <v>0</v>
      </c>
      <c r="H272" s="235">
        <v>0</v>
      </c>
      <c r="I272" s="235">
        <v>0</v>
      </c>
      <c r="J272" s="235">
        <v>0</v>
      </c>
      <c r="K272" s="235">
        <v>65</v>
      </c>
      <c r="L272" s="235">
        <v>0</v>
      </c>
      <c r="M272" s="235">
        <v>0</v>
      </c>
      <c r="N272" s="235">
        <v>0</v>
      </c>
      <c r="O272" s="235">
        <v>0</v>
      </c>
    </row>
    <row r="273" s="211" customFormat="1" ht="24" customHeight="1" spans="1:15">
      <c r="A273" s="234" t="s">
        <v>427</v>
      </c>
      <c r="B273" s="234" t="s">
        <v>152</v>
      </c>
      <c r="C273" s="248" t="s">
        <v>160</v>
      </c>
      <c r="D273" s="234" t="s">
        <v>447</v>
      </c>
      <c r="E273" s="235">
        <v>65</v>
      </c>
      <c r="F273" s="235">
        <v>65</v>
      </c>
      <c r="G273" s="235">
        <v>0</v>
      </c>
      <c r="H273" s="235">
        <v>0</v>
      </c>
      <c r="I273" s="235">
        <v>0</v>
      </c>
      <c r="J273" s="235">
        <v>0</v>
      </c>
      <c r="K273" s="235">
        <v>65</v>
      </c>
      <c r="L273" s="249"/>
      <c r="M273" s="250"/>
      <c r="N273" s="250"/>
      <c r="O273" s="250"/>
    </row>
    <row r="274" ht="24" customHeight="1" spans="1:15">
      <c r="A274" s="238" t="s">
        <v>448</v>
      </c>
      <c r="B274" s="238"/>
      <c r="C274" s="239"/>
      <c r="D274" s="240" t="s">
        <v>449</v>
      </c>
      <c r="E274" s="235">
        <v>2067</v>
      </c>
      <c r="F274" s="235">
        <v>2067</v>
      </c>
      <c r="G274" s="235">
        <v>0</v>
      </c>
      <c r="H274" s="235">
        <v>0</v>
      </c>
      <c r="I274" s="235">
        <v>0</v>
      </c>
      <c r="J274" s="235">
        <v>13</v>
      </c>
      <c r="K274" s="235">
        <v>2054</v>
      </c>
      <c r="L274" s="235"/>
      <c r="M274" s="250"/>
      <c r="N274" s="250"/>
      <c r="O274" s="250"/>
    </row>
    <row r="275" ht="24" customHeight="1" spans="1:15">
      <c r="A275" s="238" t="s">
        <v>448</v>
      </c>
      <c r="B275" s="238" t="s">
        <v>141</v>
      </c>
      <c r="C275" s="239"/>
      <c r="D275" s="240" t="s">
        <v>450</v>
      </c>
      <c r="E275" s="235">
        <v>1847</v>
      </c>
      <c r="F275" s="235">
        <v>1847</v>
      </c>
      <c r="G275" s="235">
        <v>0</v>
      </c>
      <c r="H275" s="235">
        <v>0</v>
      </c>
      <c r="I275" s="235">
        <v>0</v>
      </c>
      <c r="J275" s="235">
        <v>13</v>
      </c>
      <c r="K275" s="235">
        <v>1834</v>
      </c>
      <c r="L275" s="235"/>
      <c r="M275" s="250"/>
      <c r="N275" s="250"/>
      <c r="O275" s="250"/>
    </row>
    <row r="276" ht="24" customHeight="1" spans="1:15">
      <c r="A276" s="238" t="s">
        <v>448</v>
      </c>
      <c r="B276" s="238" t="s">
        <v>141</v>
      </c>
      <c r="C276" s="239" t="s">
        <v>144</v>
      </c>
      <c r="D276" s="240" t="s">
        <v>451</v>
      </c>
      <c r="E276" s="235">
        <v>13</v>
      </c>
      <c r="F276" s="235">
        <v>13</v>
      </c>
      <c r="G276" s="235">
        <v>0</v>
      </c>
      <c r="H276" s="235">
        <v>0</v>
      </c>
      <c r="I276" s="235">
        <v>0</v>
      </c>
      <c r="J276" s="235">
        <v>13</v>
      </c>
      <c r="K276" s="235">
        <v>0</v>
      </c>
      <c r="L276" s="235"/>
      <c r="M276" s="250"/>
      <c r="N276" s="250"/>
      <c r="O276" s="250"/>
    </row>
    <row r="277" ht="24" customHeight="1" spans="1:15">
      <c r="A277" s="238" t="s">
        <v>448</v>
      </c>
      <c r="B277" s="238" t="s">
        <v>141</v>
      </c>
      <c r="C277" s="239" t="s">
        <v>146</v>
      </c>
      <c r="D277" s="240" t="s">
        <v>452</v>
      </c>
      <c r="E277" s="235">
        <v>1660</v>
      </c>
      <c r="F277" s="235">
        <v>1660</v>
      </c>
      <c r="G277" s="235">
        <v>0</v>
      </c>
      <c r="H277" s="235">
        <v>0</v>
      </c>
      <c r="I277" s="235">
        <v>0</v>
      </c>
      <c r="J277" s="235">
        <v>0</v>
      </c>
      <c r="K277" s="235">
        <v>1660</v>
      </c>
      <c r="L277" s="235"/>
      <c r="M277" s="250"/>
      <c r="N277" s="250"/>
      <c r="O277" s="250"/>
    </row>
    <row r="278" ht="24" customHeight="1" spans="1:15">
      <c r="A278" s="238" t="s">
        <v>448</v>
      </c>
      <c r="B278" s="238" t="s">
        <v>141</v>
      </c>
      <c r="C278" s="239" t="s">
        <v>148</v>
      </c>
      <c r="D278" s="240" t="s">
        <v>453</v>
      </c>
      <c r="E278" s="235">
        <v>140</v>
      </c>
      <c r="F278" s="235">
        <v>140</v>
      </c>
      <c r="G278" s="235">
        <v>0</v>
      </c>
      <c r="H278" s="235">
        <v>0</v>
      </c>
      <c r="I278" s="235">
        <v>0</v>
      </c>
      <c r="J278" s="235">
        <v>0</v>
      </c>
      <c r="K278" s="235">
        <v>140</v>
      </c>
      <c r="L278" s="235"/>
      <c r="M278" s="250"/>
      <c r="N278" s="250"/>
      <c r="O278" s="250"/>
    </row>
    <row r="279" ht="24" customHeight="1" spans="1:15">
      <c r="A279" s="238" t="s">
        <v>448</v>
      </c>
      <c r="B279" s="238" t="s">
        <v>141</v>
      </c>
      <c r="C279" s="239" t="s">
        <v>454</v>
      </c>
      <c r="D279" s="240" t="s">
        <v>455</v>
      </c>
      <c r="E279" s="235">
        <v>34</v>
      </c>
      <c r="F279" s="235">
        <v>34</v>
      </c>
      <c r="G279" s="235">
        <v>0</v>
      </c>
      <c r="H279" s="235">
        <v>0</v>
      </c>
      <c r="I279" s="235">
        <v>0</v>
      </c>
      <c r="J279" s="235">
        <v>0</v>
      </c>
      <c r="K279" s="235">
        <v>34</v>
      </c>
      <c r="L279" s="235"/>
      <c r="M279" s="250"/>
      <c r="N279" s="250"/>
      <c r="O279" s="250"/>
    </row>
    <row r="280" ht="24" customHeight="1" spans="1:15">
      <c r="A280" s="238" t="s">
        <v>448</v>
      </c>
      <c r="B280" s="238" t="s">
        <v>146</v>
      </c>
      <c r="C280" s="239"/>
      <c r="D280" s="240" t="s">
        <v>456</v>
      </c>
      <c r="E280" s="235">
        <v>220</v>
      </c>
      <c r="F280" s="235">
        <v>220</v>
      </c>
      <c r="G280" s="235">
        <v>0</v>
      </c>
      <c r="H280" s="235">
        <v>0</v>
      </c>
      <c r="I280" s="235">
        <v>0</v>
      </c>
      <c r="J280" s="235">
        <v>0</v>
      </c>
      <c r="K280" s="235">
        <v>220</v>
      </c>
      <c r="L280" s="235"/>
      <c r="M280" s="250"/>
      <c r="N280" s="250"/>
      <c r="O280" s="250"/>
    </row>
    <row r="281" ht="24" customHeight="1" spans="1:15">
      <c r="A281" s="238" t="s">
        <v>448</v>
      </c>
      <c r="B281" s="238" t="s">
        <v>146</v>
      </c>
      <c r="C281" s="239" t="s">
        <v>154</v>
      </c>
      <c r="D281" s="240" t="s">
        <v>457</v>
      </c>
      <c r="E281" s="235">
        <v>220</v>
      </c>
      <c r="F281" s="235">
        <v>220</v>
      </c>
      <c r="G281" s="235">
        <v>0</v>
      </c>
      <c r="H281" s="235">
        <v>0</v>
      </c>
      <c r="I281" s="235">
        <v>0</v>
      </c>
      <c r="J281" s="235">
        <v>0</v>
      </c>
      <c r="K281" s="235">
        <v>220</v>
      </c>
      <c r="L281" s="235"/>
      <c r="M281" s="250"/>
      <c r="N281" s="250"/>
      <c r="O281" s="250"/>
    </row>
    <row r="282" ht="24" customHeight="1" spans="1:15">
      <c r="A282" s="238" t="s">
        <v>458</v>
      </c>
      <c r="B282" s="238"/>
      <c r="C282" s="239"/>
      <c r="D282" s="240" t="s">
        <v>459</v>
      </c>
      <c r="E282" s="235">
        <v>1855</v>
      </c>
      <c r="F282" s="235">
        <v>1855</v>
      </c>
      <c r="G282" s="235">
        <v>1504</v>
      </c>
      <c r="H282" s="235">
        <v>342</v>
      </c>
      <c r="I282" s="235">
        <v>0</v>
      </c>
      <c r="J282" s="235">
        <v>9</v>
      </c>
      <c r="K282" s="235">
        <v>0</v>
      </c>
      <c r="L282" s="235"/>
      <c r="M282" s="250"/>
      <c r="N282" s="250"/>
      <c r="O282" s="250"/>
    </row>
    <row r="283" ht="24" customHeight="1" spans="1:15">
      <c r="A283" s="238" t="s">
        <v>458</v>
      </c>
      <c r="B283" s="238" t="s">
        <v>141</v>
      </c>
      <c r="C283" s="239"/>
      <c r="D283" s="240" t="s">
        <v>460</v>
      </c>
      <c r="E283" s="235">
        <v>1855</v>
      </c>
      <c r="F283" s="235">
        <v>1855</v>
      </c>
      <c r="G283" s="235">
        <v>1504</v>
      </c>
      <c r="H283" s="235">
        <v>342</v>
      </c>
      <c r="I283" s="235">
        <v>0</v>
      </c>
      <c r="J283" s="235">
        <v>9</v>
      </c>
      <c r="K283" s="235">
        <v>0</v>
      </c>
      <c r="L283" s="235"/>
      <c r="M283" s="250"/>
      <c r="N283" s="250"/>
      <c r="O283" s="250"/>
    </row>
    <row r="284" ht="24" customHeight="1" spans="1:15">
      <c r="A284" s="238" t="s">
        <v>458</v>
      </c>
      <c r="B284" s="238" t="s">
        <v>141</v>
      </c>
      <c r="C284" s="239" t="s">
        <v>141</v>
      </c>
      <c r="D284" s="240" t="s">
        <v>461</v>
      </c>
      <c r="E284" s="235">
        <v>1855</v>
      </c>
      <c r="F284" s="235">
        <v>1855</v>
      </c>
      <c r="G284" s="235">
        <v>1504</v>
      </c>
      <c r="H284" s="235">
        <v>342</v>
      </c>
      <c r="I284" s="235">
        <v>0</v>
      </c>
      <c r="J284" s="235">
        <v>9</v>
      </c>
      <c r="K284" s="235">
        <v>0</v>
      </c>
      <c r="L284" s="235"/>
      <c r="M284" s="250"/>
      <c r="N284" s="250"/>
      <c r="O284" s="250"/>
    </row>
    <row r="285" ht="24" customHeight="1" spans="1:15">
      <c r="A285" s="238" t="s">
        <v>462</v>
      </c>
      <c r="B285" s="238"/>
      <c r="C285" s="239"/>
      <c r="D285" s="240" t="s">
        <v>463</v>
      </c>
      <c r="E285" s="235">
        <v>115</v>
      </c>
      <c r="F285" s="235">
        <v>115</v>
      </c>
      <c r="G285" s="235">
        <v>0</v>
      </c>
      <c r="H285" s="235">
        <v>0</v>
      </c>
      <c r="I285" s="235">
        <v>0</v>
      </c>
      <c r="J285" s="235">
        <v>0</v>
      </c>
      <c r="K285" s="235">
        <v>115</v>
      </c>
      <c r="L285" s="235"/>
      <c r="M285" s="250"/>
      <c r="N285" s="250"/>
      <c r="O285" s="250"/>
    </row>
    <row r="286" ht="24" customHeight="1" spans="1:15">
      <c r="A286" s="238" t="s">
        <v>462</v>
      </c>
      <c r="B286" s="238" t="s">
        <v>141</v>
      </c>
      <c r="C286" s="239"/>
      <c r="D286" s="240" t="s">
        <v>464</v>
      </c>
      <c r="E286" s="235">
        <v>115</v>
      </c>
      <c r="F286" s="235">
        <v>115</v>
      </c>
      <c r="G286" s="235">
        <v>0</v>
      </c>
      <c r="H286" s="235">
        <v>0</v>
      </c>
      <c r="I286" s="235">
        <v>0</v>
      </c>
      <c r="J286" s="235">
        <v>0</v>
      </c>
      <c r="K286" s="235">
        <v>115</v>
      </c>
      <c r="L286" s="235"/>
      <c r="M286" s="250"/>
      <c r="N286" s="250"/>
      <c r="O286" s="250"/>
    </row>
    <row r="287" ht="24" customHeight="1" spans="1:15">
      <c r="A287" s="238" t="s">
        <v>462</v>
      </c>
      <c r="B287" s="238" t="s">
        <v>141</v>
      </c>
      <c r="C287" s="239" t="s">
        <v>144</v>
      </c>
      <c r="D287" s="240" t="s">
        <v>465</v>
      </c>
      <c r="E287" s="235">
        <v>30</v>
      </c>
      <c r="F287" s="235">
        <v>30</v>
      </c>
      <c r="G287" s="235">
        <v>0</v>
      </c>
      <c r="H287" s="235">
        <v>0</v>
      </c>
      <c r="I287" s="235">
        <v>0</v>
      </c>
      <c r="J287" s="235">
        <v>0</v>
      </c>
      <c r="K287" s="235">
        <v>30</v>
      </c>
      <c r="L287" s="235"/>
      <c r="M287" s="250"/>
      <c r="N287" s="250"/>
      <c r="O287" s="250"/>
    </row>
    <row r="288" ht="24" customHeight="1" spans="1:15">
      <c r="A288" s="238" t="s">
        <v>462</v>
      </c>
      <c r="B288" s="238" t="s">
        <v>141</v>
      </c>
      <c r="C288" s="239" t="s">
        <v>160</v>
      </c>
      <c r="D288" s="240" t="s">
        <v>466</v>
      </c>
      <c r="E288" s="235">
        <v>5</v>
      </c>
      <c r="F288" s="235">
        <v>5</v>
      </c>
      <c r="G288" s="235">
        <v>0</v>
      </c>
      <c r="H288" s="235">
        <v>0</v>
      </c>
      <c r="I288" s="235">
        <v>0</v>
      </c>
      <c r="J288" s="235">
        <v>0</v>
      </c>
      <c r="K288" s="235">
        <v>5</v>
      </c>
      <c r="L288" s="235"/>
      <c r="M288" s="250"/>
      <c r="N288" s="250"/>
      <c r="O288" s="250"/>
    </row>
    <row r="289" ht="24" customHeight="1" spans="1:15">
      <c r="A289" s="238" t="s">
        <v>462</v>
      </c>
      <c r="B289" s="238" t="s">
        <v>141</v>
      </c>
      <c r="C289" s="239" t="s">
        <v>285</v>
      </c>
      <c r="D289" s="240" t="s">
        <v>467</v>
      </c>
      <c r="E289" s="235">
        <v>50</v>
      </c>
      <c r="F289" s="235">
        <v>50</v>
      </c>
      <c r="G289" s="235">
        <v>0</v>
      </c>
      <c r="H289" s="235">
        <v>0</v>
      </c>
      <c r="I289" s="235">
        <v>0</v>
      </c>
      <c r="J289" s="235">
        <v>0</v>
      </c>
      <c r="K289" s="235">
        <v>50</v>
      </c>
      <c r="L289" s="235"/>
      <c r="M289" s="250"/>
      <c r="N289" s="250"/>
      <c r="O289" s="250"/>
    </row>
    <row r="290" ht="24" customHeight="1" spans="1:15">
      <c r="A290" s="238" t="s">
        <v>462</v>
      </c>
      <c r="B290" s="238" t="s">
        <v>141</v>
      </c>
      <c r="C290" s="239" t="s">
        <v>154</v>
      </c>
      <c r="D290" s="240" t="s">
        <v>468</v>
      </c>
      <c r="E290" s="235">
        <v>30</v>
      </c>
      <c r="F290" s="235">
        <v>30</v>
      </c>
      <c r="G290" s="235">
        <v>0</v>
      </c>
      <c r="H290" s="235">
        <v>0</v>
      </c>
      <c r="I290" s="235">
        <v>0</v>
      </c>
      <c r="J290" s="235">
        <v>0</v>
      </c>
      <c r="K290" s="235">
        <v>30</v>
      </c>
      <c r="L290" s="235"/>
      <c r="M290" s="250"/>
      <c r="N290" s="250"/>
      <c r="O290" s="250"/>
    </row>
    <row r="291" ht="24" customHeight="1" spans="1:15">
      <c r="A291" s="238" t="s">
        <v>469</v>
      </c>
      <c r="B291" s="238"/>
      <c r="C291" s="239"/>
      <c r="D291" s="240" t="s">
        <v>470</v>
      </c>
      <c r="E291" s="235">
        <v>4253</v>
      </c>
      <c r="F291" s="235">
        <v>4253</v>
      </c>
      <c r="G291" s="235">
        <v>4253</v>
      </c>
      <c r="H291" s="235">
        <v>0</v>
      </c>
      <c r="I291" s="235">
        <v>0</v>
      </c>
      <c r="J291" s="235">
        <v>0</v>
      </c>
      <c r="K291" s="235">
        <v>0</v>
      </c>
      <c r="L291" s="235"/>
      <c r="M291" s="250"/>
      <c r="N291" s="250"/>
      <c r="O291" s="250"/>
    </row>
    <row r="292" ht="24" customHeight="1" spans="1:15">
      <c r="A292" s="238" t="s">
        <v>469</v>
      </c>
      <c r="B292" s="238" t="s">
        <v>144</v>
      </c>
      <c r="C292" s="239"/>
      <c r="D292" s="240" t="s">
        <v>471</v>
      </c>
      <c r="E292" s="235">
        <v>4253</v>
      </c>
      <c r="F292" s="235">
        <v>4253</v>
      </c>
      <c r="G292" s="235">
        <v>4253</v>
      </c>
      <c r="H292" s="235">
        <v>0</v>
      </c>
      <c r="I292" s="235">
        <v>0</v>
      </c>
      <c r="J292" s="235">
        <v>0</v>
      </c>
      <c r="K292" s="235">
        <v>0</v>
      </c>
      <c r="L292" s="235"/>
      <c r="M292" s="250"/>
      <c r="N292" s="250"/>
      <c r="O292" s="250"/>
    </row>
    <row r="293" ht="24" customHeight="1" spans="1:15">
      <c r="A293" s="238" t="s">
        <v>469</v>
      </c>
      <c r="B293" s="238" t="s">
        <v>144</v>
      </c>
      <c r="C293" s="239" t="s">
        <v>141</v>
      </c>
      <c r="D293" s="240" t="s">
        <v>472</v>
      </c>
      <c r="E293" s="235">
        <v>4253</v>
      </c>
      <c r="F293" s="235">
        <v>4253</v>
      </c>
      <c r="G293" s="235">
        <v>4253</v>
      </c>
      <c r="H293" s="235">
        <v>0</v>
      </c>
      <c r="I293" s="235">
        <v>0</v>
      </c>
      <c r="J293" s="235">
        <v>0</v>
      </c>
      <c r="K293" s="235">
        <v>0</v>
      </c>
      <c r="L293" s="235"/>
      <c r="M293" s="250"/>
      <c r="N293" s="250"/>
      <c r="O293" s="250"/>
    </row>
    <row r="294" ht="24" customHeight="1" spans="1:15">
      <c r="A294" s="238" t="s">
        <v>473</v>
      </c>
      <c r="B294" s="238"/>
      <c r="C294" s="239"/>
      <c r="D294" s="240" t="s">
        <v>474</v>
      </c>
      <c r="E294" s="235">
        <v>2053</v>
      </c>
      <c r="F294" s="235">
        <v>2053</v>
      </c>
      <c r="G294" s="235">
        <v>240</v>
      </c>
      <c r="H294" s="235">
        <v>74</v>
      </c>
      <c r="I294" s="235">
        <v>0</v>
      </c>
      <c r="J294" s="235">
        <v>1</v>
      </c>
      <c r="K294" s="235">
        <v>1739</v>
      </c>
      <c r="L294" s="235"/>
      <c r="M294" s="250"/>
      <c r="N294" s="250"/>
      <c r="O294" s="250"/>
    </row>
    <row r="295" ht="24" customHeight="1" spans="1:15">
      <c r="A295" s="238" t="s">
        <v>473</v>
      </c>
      <c r="B295" s="238" t="s">
        <v>141</v>
      </c>
      <c r="C295" s="239"/>
      <c r="D295" s="240" t="s">
        <v>475</v>
      </c>
      <c r="E295" s="235">
        <v>540</v>
      </c>
      <c r="F295" s="235">
        <v>540</v>
      </c>
      <c r="G295" s="235">
        <v>240</v>
      </c>
      <c r="H295" s="235">
        <v>74</v>
      </c>
      <c r="I295" s="235">
        <v>0</v>
      </c>
      <c r="J295" s="235">
        <v>1</v>
      </c>
      <c r="K295" s="235">
        <v>225</v>
      </c>
      <c r="L295" s="235"/>
      <c r="M295" s="250"/>
      <c r="N295" s="250"/>
      <c r="O295" s="250"/>
    </row>
    <row r="296" ht="24" customHeight="1" spans="1:15">
      <c r="A296" s="238" t="s">
        <v>473</v>
      </c>
      <c r="B296" s="238" t="s">
        <v>141</v>
      </c>
      <c r="C296" s="239" t="s">
        <v>141</v>
      </c>
      <c r="D296" s="240" t="s">
        <v>476</v>
      </c>
      <c r="E296" s="235">
        <v>323</v>
      </c>
      <c r="F296" s="235">
        <v>323</v>
      </c>
      <c r="G296" s="235">
        <v>240</v>
      </c>
      <c r="H296" s="235">
        <v>74</v>
      </c>
      <c r="I296" s="235">
        <v>0</v>
      </c>
      <c r="J296" s="235">
        <v>1</v>
      </c>
      <c r="K296" s="235">
        <v>8</v>
      </c>
      <c r="L296" s="235"/>
      <c r="M296" s="250"/>
      <c r="N296" s="250"/>
      <c r="O296" s="250"/>
    </row>
    <row r="297" ht="24" customHeight="1" spans="1:15">
      <c r="A297" s="238" t="s">
        <v>473</v>
      </c>
      <c r="B297" s="238" t="s">
        <v>141</v>
      </c>
      <c r="C297" s="239" t="s">
        <v>146</v>
      </c>
      <c r="D297" s="240" t="s">
        <v>477</v>
      </c>
      <c r="E297" s="235">
        <v>175</v>
      </c>
      <c r="F297" s="235">
        <v>175</v>
      </c>
      <c r="G297" s="235">
        <v>0</v>
      </c>
      <c r="H297" s="235">
        <v>0</v>
      </c>
      <c r="I297" s="235">
        <v>0</v>
      </c>
      <c r="J297" s="235">
        <v>0</v>
      </c>
      <c r="K297" s="235">
        <v>175</v>
      </c>
      <c r="L297" s="235"/>
      <c r="M297" s="250"/>
      <c r="N297" s="250"/>
      <c r="O297" s="250"/>
    </row>
    <row r="298" ht="24" customHeight="1" spans="1:15">
      <c r="A298" s="238" t="s">
        <v>473</v>
      </c>
      <c r="B298" s="238" t="s">
        <v>141</v>
      </c>
      <c r="C298" s="239" t="s">
        <v>148</v>
      </c>
      <c r="D298" s="240" t="s">
        <v>478</v>
      </c>
      <c r="E298" s="235">
        <v>28</v>
      </c>
      <c r="F298" s="235">
        <v>28</v>
      </c>
      <c r="G298" s="235">
        <v>0</v>
      </c>
      <c r="H298" s="235">
        <v>0</v>
      </c>
      <c r="I298" s="235">
        <v>0</v>
      </c>
      <c r="J298" s="235">
        <v>0</v>
      </c>
      <c r="K298" s="235">
        <v>28</v>
      </c>
      <c r="L298" s="235"/>
      <c r="M298" s="250"/>
      <c r="N298" s="250"/>
      <c r="O298" s="250"/>
    </row>
    <row r="299" ht="24" customHeight="1" spans="1:15">
      <c r="A299" s="238" t="s">
        <v>473</v>
      </c>
      <c r="B299" s="238" t="s">
        <v>141</v>
      </c>
      <c r="C299" s="239" t="s">
        <v>154</v>
      </c>
      <c r="D299" s="240" t="s">
        <v>479</v>
      </c>
      <c r="E299" s="235">
        <v>14</v>
      </c>
      <c r="F299" s="235">
        <v>14</v>
      </c>
      <c r="G299" s="235">
        <v>0</v>
      </c>
      <c r="H299" s="235">
        <v>0</v>
      </c>
      <c r="I299" s="235">
        <v>0</v>
      </c>
      <c r="J299" s="235">
        <v>0</v>
      </c>
      <c r="K299" s="235">
        <v>14</v>
      </c>
      <c r="L299" s="235"/>
      <c r="M299" s="250"/>
      <c r="N299" s="250"/>
      <c r="O299" s="250"/>
    </row>
    <row r="300" ht="24" customHeight="1" spans="1:15">
      <c r="A300" s="238" t="s">
        <v>473</v>
      </c>
      <c r="B300" s="238" t="s">
        <v>144</v>
      </c>
      <c r="C300" s="239"/>
      <c r="D300" s="240" t="s">
        <v>480</v>
      </c>
      <c r="E300" s="235">
        <v>1514</v>
      </c>
      <c r="F300" s="235">
        <v>1514</v>
      </c>
      <c r="G300" s="235">
        <v>0</v>
      </c>
      <c r="H300" s="235">
        <v>0</v>
      </c>
      <c r="I300" s="235">
        <v>0</v>
      </c>
      <c r="J300" s="235">
        <v>0</v>
      </c>
      <c r="K300" s="235">
        <v>1514</v>
      </c>
      <c r="L300" s="235"/>
      <c r="M300" s="250"/>
      <c r="N300" s="250"/>
      <c r="O300" s="250"/>
    </row>
    <row r="301" ht="24" customHeight="1" spans="1:15">
      <c r="A301" s="238" t="s">
        <v>473</v>
      </c>
      <c r="B301" s="238" t="s">
        <v>144</v>
      </c>
      <c r="C301" s="239" t="s">
        <v>154</v>
      </c>
      <c r="D301" s="240" t="s">
        <v>481</v>
      </c>
      <c r="E301" s="235">
        <v>1514</v>
      </c>
      <c r="F301" s="235">
        <v>1514</v>
      </c>
      <c r="G301" s="235">
        <v>0</v>
      </c>
      <c r="H301" s="235">
        <v>0</v>
      </c>
      <c r="I301" s="235">
        <v>0</v>
      </c>
      <c r="J301" s="235">
        <v>0</v>
      </c>
      <c r="K301" s="235">
        <v>1514</v>
      </c>
      <c r="L301" s="235"/>
      <c r="M301" s="250"/>
      <c r="N301" s="250"/>
      <c r="O301" s="250"/>
    </row>
    <row r="302" ht="24" customHeight="1" spans="1:15">
      <c r="A302" s="238" t="s">
        <v>482</v>
      </c>
      <c r="B302" s="238"/>
      <c r="C302" s="239"/>
      <c r="D302" s="240" t="s">
        <v>483</v>
      </c>
      <c r="E302" s="235">
        <v>4050</v>
      </c>
      <c r="F302" s="235">
        <v>4050</v>
      </c>
      <c r="G302" s="235">
        <v>0</v>
      </c>
      <c r="H302" s="235">
        <v>0</v>
      </c>
      <c r="I302" s="235">
        <v>0</v>
      </c>
      <c r="J302" s="235">
        <v>0</v>
      </c>
      <c r="K302" s="235">
        <v>4050</v>
      </c>
      <c r="L302" s="235"/>
      <c r="M302" s="250"/>
      <c r="N302" s="250"/>
      <c r="O302" s="250"/>
    </row>
    <row r="303" ht="24" customHeight="1" spans="1:15">
      <c r="A303" s="238" t="s">
        <v>482</v>
      </c>
      <c r="B303" s="238"/>
      <c r="C303" s="239"/>
      <c r="D303" s="240" t="s">
        <v>484</v>
      </c>
      <c r="E303" s="235">
        <v>4050</v>
      </c>
      <c r="F303" s="235">
        <v>4050</v>
      </c>
      <c r="G303" s="235">
        <v>0</v>
      </c>
      <c r="H303" s="235">
        <v>0</v>
      </c>
      <c r="I303" s="235">
        <v>0</v>
      </c>
      <c r="J303" s="235">
        <v>0</v>
      </c>
      <c r="K303" s="235">
        <v>4050</v>
      </c>
      <c r="L303" s="235"/>
      <c r="M303" s="250"/>
      <c r="N303" s="250"/>
      <c r="O303" s="250"/>
    </row>
    <row r="304" ht="24" customHeight="1" spans="1:15">
      <c r="A304" s="238" t="s">
        <v>482</v>
      </c>
      <c r="B304" s="238"/>
      <c r="C304" s="239"/>
      <c r="D304" s="240" t="s">
        <v>485</v>
      </c>
      <c r="E304" s="235">
        <v>4050</v>
      </c>
      <c r="F304" s="235">
        <v>4050</v>
      </c>
      <c r="G304" s="235">
        <v>0</v>
      </c>
      <c r="H304" s="235">
        <v>0</v>
      </c>
      <c r="I304" s="235">
        <v>0</v>
      </c>
      <c r="J304" s="235">
        <v>0</v>
      </c>
      <c r="K304" s="235">
        <v>4050</v>
      </c>
      <c r="L304" s="235"/>
      <c r="M304" s="250"/>
      <c r="N304" s="250"/>
      <c r="O304" s="250"/>
    </row>
    <row r="305" ht="24" customHeight="1" spans="1:15">
      <c r="A305" s="238" t="s">
        <v>486</v>
      </c>
      <c r="B305" s="238"/>
      <c r="C305" s="239"/>
      <c r="D305" s="240" t="s">
        <v>487</v>
      </c>
      <c r="E305" s="235">
        <v>17000</v>
      </c>
      <c r="F305" s="235">
        <v>17000</v>
      </c>
      <c r="G305" s="235">
        <v>0</v>
      </c>
      <c r="H305" s="235">
        <v>0</v>
      </c>
      <c r="I305" s="235">
        <v>0</v>
      </c>
      <c r="J305" s="235">
        <v>0</v>
      </c>
      <c r="K305" s="235">
        <v>17000</v>
      </c>
      <c r="L305" s="235"/>
      <c r="M305" s="250"/>
      <c r="N305" s="250"/>
      <c r="O305" s="250"/>
    </row>
    <row r="306" ht="24" customHeight="1" spans="1:15">
      <c r="A306" s="238" t="s">
        <v>486</v>
      </c>
      <c r="B306" s="238" t="s">
        <v>144</v>
      </c>
      <c r="C306" s="239"/>
      <c r="D306" s="240" t="s">
        <v>488</v>
      </c>
      <c r="E306" s="235">
        <v>17000</v>
      </c>
      <c r="F306" s="235">
        <v>17000</v>
      </c>
      <c r="G306" s="235">
        <v>0</v>
      </c>
      <c r="H306" s="235">
        <v>0</v>
      </c>
      <c r="I306" s="235">
        <v>0</v>
      </c>
      <c r="J306" s="235">
        <v>0</v>
      </c>
      <c r="K306" s="235">
        <v>17000</v>
      </c>
      <c r="L306" s="235"/>
      <c r="M306" s="250"/>
      <c r="N306" s="250"/>
      <c r="O306" s="250"/>
    </row>
    <row r="307" ht="24" customHeight="1" spans="1:15">
      <c r="A307" s="238" t="s">
        <v>486</v>
      </c>
      <c r="B307" s="238" t="s">
        <v>144</v>
      </c>
      <c r="C307" s="239" t="s">
        <v>154</v>
      </c>
      <c r="D307" s="240" t="s">
        <v>489</v>
      </c>
      <c r="E307" s="235">
        <v>17000</v>
      </c>
      <c r="F307" s="235">
        <v>17000</v>
      </c>
      <c r="G307" s="235">
        <v>0</v>
      </c>
      <c r="H307" s="235">
        <v>0</v>
      </c>
      <c r="I307" s="235">
        <v>0</v>
      </c>
      <c r="J307" s="235">
        <v>0</v>
      </c>
      <c r="K307" s="235">
        <v>17000</v>
      </c>
      <c r="L307" s="235"/>
      <c r="M307" s="250"/>
      <c r="N307" s="250"/>
      <c r="O307" s="250"/>
    </row>
    <row r="308" ht="24" customHeight="1" spans="1:15">
      <c r="A308" s="238" t="s">
        <v>490</v>
      </c>
      <c r="B308" s="238"/>
      <c r="C308" s="239"/>
      <c r="D308" s="240" t="s">
        <v>491</v>
      </c>
      <c r="E308" s="235">
        <v>7918</v>
      </c>
      <c r="F308" s="235">
        <v>7918</v>
      </c>
      <c r="G308" s="235">
        <v>0</v>
      </c>
      <c r="H308" s="235">
        <v>0</v>
      </c>
      <c r="I308" s="235">
        <v>0</v>
      </c>
      <c r="J308" s="235">
        <v>0</v>
      </c>
      <c r="K308" s="235">
        <v>7918</v>
      </c>
      <c r="L308" s="235"/>
      <c r="M308" s="250"/>
      <c r="N308" s="250"/>
      <c r="O308" s="250"/>
    </row>
    <row r="309" ht="24" customHeight="1" spans="1:15">
      <c r="A309" s="238" t="s">
        <v>490</v>
      </c>
      <c r="B309" s="238" t="s">
        <v>160</v>
      </c>
      <c r="C309" s="239"/>
      <c r="D309" s="240" t="s">
        <v>492</v>
      </c>
      <c r="E309" s="235">
        <v>7918</v>
      </c>
      <c r="F309" s="235">
        <v>7918</v>
      </c>
      <c r="G309" s="235">
        <v>0</v>
      </c>
      <c r="H309" s="235">
        <v>0</v>
      </c>
      <c r="I309" s="235">
        <v>0</v>
      </c>
      <c r="J309" s="235">
        <v>0</v>
      </c>
      <c r="K309" s="235">
        <v>7918</v>
      </c>
      <c r="L309" s="235"/>
      <c r="M309" s="250"/>
      <c r="N309" s="250"/>
      <c r="O309" s="250"/>
    </row>
    <row r="310" ht="24" customHeight="1" spans="1:15">
      <c r="A310" s="238" t="s">
        <v>490</v>
      </c>
      <c r="B310" s="238" t="s">
        <v>160</v>
      </c>
      <c r="C310" s="239" t="s">
        <v>141</v>
      </c>
      <c r="D310" s="240" t="s">
        <v>493</v>
      </c>
      <c r="E310" s="235">
        <v>7918</v>
      </c>
      <c r="F310" s="235">
        <v>7918</v>
      </c>
      <c r="G310" s="235">
        <v>0</v>
      </c>
      <c r="H310" s="235">
        <v>0</v>
      </c>
      <c r="I310" s="235">
        <v>0</v>
      </c>
      <c r="J310" s="235">
        <v>0</v>
      </c>
      <c r="K310" s="235">
        <v>7918</v>
      </c>
      <c r="L310" s="235"/>
      <c r="M310" s="250"/>
      <c r="N310" s="250"/>
      <c r="O310" s="250"/>
    </row>
    <row r="311" spans="5:11">
      <c r="E311" s="214">
        <v>0</v>
      </c>
      <c r="F311" s="214">
        <v>0</v>
      </c>
      <c r="G311" s="214">
        <v>0</v>
      </c>
      <c r="H311" s="214">
        <v>0</v>
      </c>
      <c r="I311" s="214">
        <v>0</v>
      </c>
      <c r="J311" s="214">
        <v>0</v>
      </c>
      <c r="K311" s="214">
        <v>0</v>
      </c>
    </row>
  </sheetData>
  <mergeCells count="9">
    <mergeCell ref="B2:O2"/>
    <mergeCell ref="G4:K4"/>
    <mergeCell ref="M4:O4"/>
    <mergeCell ref="A4:A5"/>
    <mergeCell ref="B4:B5"/>
    <mergeCell ref="C4:C5"/>
    <mergeCell ref="D4:D5"/>
    <mergeCell ref="E4:E5"/>
    <mergeCell ref="L4:L5"/>
  </mergeCells>
  <pageMargins left="0.354166666666667" right="0.236111111111111" top="0.275" bottom="0.196527777777778" header="0.314583333333333" footer="0.196527777777778"/>
  <pageSetup paperSize="9" scale="95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78"/>
  <sheetViews>
    <sheetView showGridLines="0" showZeros="0" workbookViewId="0">
      <selection activeCell="K23" sqref="K23"/>
    </sheetView>
  </sheetViews>
  <sheetFormatPr defaultColWidth="9" defaultRowHeight="15.75"/>
  <cols>
    <col min="1" max="3" width="3.5" style="212" customWidth="1"/>
    <col min="4" max="4" width="14.5" style="213" customWidth="1"/>
    <col min="5" max="9" width="14.75" style="214" customWidth="1"/>
    <col min="10" max="10" width="10.375" style="211"/>
    <col min="11" max="11" width="14.25" style="211" customWidth="1"/>
    <col min="12" max="16359" width="9" style="211"/>
    <col min="16360" max="16378" width="9" style="167"/>
    <col min="16379" max="16384" width="9" style="215"/>
  </cols>
  <sheetData>
    <row r="1" s="211" customFormat="1" ht="26" customHeight="1" spans="1:16378">
      <c r="A1" s="216" t="s">
        <v>494</v>
      </c>
      <c r="B1" s="212"/>
      <c r="C1" s="212"/>
      <c r="D1" s="213"/>
      <c r="E1" s="214"/>
      <c r="F1" s="214"/>
      <c r="G1" s="214"/>
      <c r="H1" s="214"/>
      <c r="I1" s="214"/>
      <c r="XEF1" s="167"/>
      <c r="XEG1" s="167"/>
      <c r="XEH1" s="167"/>
      <c r="XEI1" s="167"/>
      <c r="XEJ1" s="167"/>
      <c r="XEK1" s="167"/>
      <c r="XEL1" s="167"/>
      <c r="XEM1" s="167"/>
      <c r="XEN1" s="167"/>
      <c r="XEO1" s="167"/>
      <c r="XEP1" s="167"/>
      <c r="XEQ1" s="167"/>
      <c r="XER1" s="167"/>
      <c r="XES1" s="167"/>
      <c r="XET1" s="167"/>
      <c r="XEU1" s="167"/>
      <c r="XEV1" s="167"/>
      <c r="XEW1" s="167"/>
      <c r="XEX1" s="167"/>
    </row>
    <row r="2" s="211" customFormat="1" ht="36.75" customHeight="1" spans="1:9">
      <c r="A2" s="217"/>
      <c r="B2" s="218" t="s">
        <v>11</v>
      </c>
      <c r="C2" s="219"/>
      <c r="D2" s="220"/>
      <c r="E2" s="221"/>
      <c r="F2" s="221"/>
      <c r="G2" s="222"/>
      <c r="H2" s="221"/>
      <c r="I2" s="221"/>
    </row>
    <row r="3" s="211" customFormat="1" ht="17" customHeight="1" spans="1:9">
      <c r="A3" s="217"/>
      <c r="B3" s="223"/>
      <c r="C3" s="224"/>
      <c r="D3" s="224"/>
      <c r="E3" s="225"/>
      <c r="F3" s="225"/>
      <c r="G3" s="226"/>
      <c r="H3" s="225"/>
      <c r="I3" s="236" t="s">
        <v>495</v>
      </c>
    </row>
    <row r="4" s="211" customFormat="1" ht="18" customHeight="1" spans="1:9">
      <c r="A4" s="227" t="s">
        <v>122</v>
      </c>
      <c r="B4" s="227" t="s">
        <v>123</v>
      </c>
      <c r="C4" s="228" t="s">
        <v>124</v>
      </c>
      <c r="D4" s="229" t="s">
        <v>125</v>
      </c>
      <c r="E4" s="230" t="s">
        <v>496</v>
      </c>
      <c r="F4" s="231" t="s">
        <v>127</v>
      </c>
      <c r="G4" s="232"/>
      <c r="H4" s="231"/>
      <c r="I4" s="231"/>
    </row>
    <row r="5" s="211" customFormat="1" ht="30.75" customHeight="1" spans="1:9">
      <c r="A5" s="227"/>
      <c r="B5" s="227"/>
      <c r="C5" s="228"/>
      <c r="D5" s="229"/>
      <c r="E5" s="233"/>
      <c r="F5" s="231" t="s">
        <v>131</v>
      </c>
      <c r="G5" s="231" t="s">
        <v>132</v>
      </c>
      <c r="H5" s="231" t="s">
        <v>133</v>
      </c>
      <c r="I5" s="231" t="s">
        <v>134</v>
      </c>
    </row>
    <row r="6" s="211" customFormat="1" ht="24" customHeight="1" spans="1:9">
      <c r="A6" s="227"/>
      <c r="B6" s="227"/>
      <c r="C6" s="228"/>
      <c r="D6" s="234"/>
      <c r="E6" s="235">
        <f>F6+G6+H6+I6</f>
        <v>73952</v>
      </c>
      <c r="F6" s="235">
        <f>60424-1085</f>
        <v>59339</v>
      </c>
      <c r="G6" s="235">
        <v>4984</v>
      </c>
      <c r="H6" s="235">
        <v>92</v>
      </c>
      <c r="I6" s="235">
        <v>9537</v>
      </c>
    </row>
    <row r="7" s="211" customFormat="1" ht="24" customHeight="1" spans="1:9">
      <c r="A7" s="227" t="s">
        <v>139</v>
      </c>
      <c r="B7" s="227"/>
      <c r="C7" s="228"/>
      <c r="D7" s="234" t="s">
        <v>140</v>
      </c>
      <c r="E7" s="235">
        <f>F7+G7+H7+I7</f>
        <v>33672</v>
      </c>
      <c r="F7" s="235">
        <v>26503</v>
      </c>
      <c r="G7" s="235">
        <v>2322</v>
      </c>
      <c r="H7" s="235">
        <v>92</v>
      </c>
      <c r="I7" s="235">
        <v>4755</v>
      </c>
    </row>
    <row r="8" s="211" customFormat="1" ht="24" customHeight="1" spans="1:9">
      <c r="A8" s="227" t="s">
        <v>139</v>
      </c>
      <c r="B8" s="227" t="s">
        <v>141</v>
      </c>
      <c r="C8" s="228"/>
      <c r="D8" s="234" t="s">
        <v>142</v>
      </c>
      <c r="E8" s="235">
        <f t="shared" ref="E8:E39" si="0">F8+G8+H8+I8</f>
        <v>709</v>
      </c>
      <c r="F8" s="235">
        <v>448</v>
      </c>
      <c r="G8" s="235">
        <v>95</v>
      </c>
      <c r="H8" s="235">
        <v>0</v>
      </c>
      <c r="I8" s="235">
        <v>166</v>
      </c>
    </row>
    <row r="9" s="211" customFormat="1" ht="24" customHeight="1" spans="1:9">
      <c r="A9" s="227" t="s">
        <v>139</v>
      </c>
      <c r="B9" s="227" t="s">
        <v>141</v>
      </c>
      <c r="C9" s="228" t="s">
        <v>141</v>
      </c>
      <c r="D9" s="234" t="s">
        <v>143</v>
      </c>
      <c r="E9" s="235">
        <f t="shared" si="0"/>
        <v>548</v>
      </c>
      <c r="F9" s="235">
        <v>448</v>
      </c>
      <c r="G9" s="235">
        <v>95</v>
      </c>
      <c r="H9" s="235">
        <v>0</v>
      </c>
      <c r="I9" s="235">
        <v>5</v>
      </c>
    </row>
    <row r="10" s="211" customFormat="1" ht="24" customHeight="1" spans="1:9">
      <c r="A10" s="227" t="s">
        <v>139</v>
      </c>
      <c r="B10" s="227" t="s">
        <v>141</v>
      </c>
      <c r="C10" s="228" t="s">
        <v>144</v>
      </c>
      <c r="D10" s="234" t="s">
        <v>145</v>
      </c>
      <c r="E10" s="235">
        <f t="shared" si="0"/>
        <v>92</v>
      </c>
      <c r="F10" s="235">
        <v>0</v>
      </c>
      <c r="G10" s="235">
        <v>0</v>
      </c>
      <c r="H10" s="235">
        <v>0</v>
      </c>
      <c r="I10" s="235">
        <v>92</v>
      </c>
    </row>
    <row r="11" s="211" customFormat="1" ht="24" customHeight="1" spans="1:9">
      <c r="A11" s="227" t="s">
        <v>139</v>
      </c>
      <c r="B11" s="227" t="s">
        <v>141</v>
      </c>
      <c r="C11" s="228" t="s">
        <v>148</v>
      </c>
      <c r="D11" s="234" t="s">
        <v>149</v>
      </c>
      <c r="E11" s="235">
        <f t="shared" si="0"/>
        <v>1</v>
      </c>
      <c r="F11" s="235">
        <v>0</v>
      </c>
      <c r="G11" s="235">
        <v>0</v>
      </c>
      <c r="H11" s="235">
        <v>0</v>
      </c>
      <c r="I11" s="235">
        <v>1</v>
      </c>
    </row>
    <row r="12" s="211" customFormat="1" ht="24" customHeight="1" spans="1:9">
      <c r="A12" s="227" t="s">
        <v>139</v>
      </c>
      <c r="B12" s="227" t="s">
        <v>141</v>
      </c>
      <c r="C12" s="228" t="s">
        <v>150</v>
      </c>
      <c r="D12" s="234" t="s">
        <v>151</v>
      </c>
      <c r="E12" s="235">
        <f t="shared" si="0"/>
        <v>54</v>
      </c>
      <c r="F12" s="235">
        <v>0</v>
      </c>
      <c r="G12" s="235">
        <v>0</v>
      </c>
      <c r="H12" s="235">
        <v>0</v>
      </c>
      <c r="I12" s="235">
        <v>54</v>
      </c>
    </row>
    <row r="13" s="211" customFormat="1" ht="24" customHeight="1" spans="1:9">
      <c r="A13" s="227" t="s">
        <v>139</v>
      </c>
      <c r="B13" s="227" t="s">
        <v>141</v>
      </c>
      <c r="C13" s="228" t="s">
        <v>152</v>
      </c>
      <c r="D13" s="234" t="s">
        <v>153</v>
      </c>
      <c r="E13" s="235">
        <f t="shared" si="0"/>
        <v>10</v>
      </c>
      <c r="F13" s="235">
        <v>0</v>
      </c>
      <c r="G13" s="235">
        <v>0</v>
      </c>
      <c r="H13" s="235">
        <v>0</v>
      </c>
      <c r="I13" s="235">
        <v>10</v>
      </c>
    </row>
    <row r="14" s="211" customFormat="1" ht="24" customHeight="1" spans="1:9">
      <c r="A14" s="227" t="s">
        <v>139</v>
      </c>
      <c r="B14" s="227" t="s">
        <v>141</v>
      </c>
      <c r="C14" s="228" t="s">
        <v>154</v>
      </c>
      <c r="D14" s="234" t="s">
        <v>155</v>
      </c>
      <c r="E14" s="235">
        <f t="shared" si="0"/>
        <v>4</v>
      </c>
      <c r="F14" s="235">
        <v>0</v>
      </c>
      <c r="G14" s="235">
        <v>0</v>
      </c>
      <c r="H14" s="235">
        <v>0</v>
      </c>
      <c r="I14" s="235">
        <v>4</v>
      </c>
    </row>
    <row r="15" s="211" customFormat="1" ht="24" customHeight="1" spans="1:9">
      <c r="A15" s="227" t="s">
        <v>139</v>
      </c>
      <c r="B15" s="227" t="s">
        <v>144</v>
      </c>
      <c r="C15" s="228"/>
      <c r="D15" s="234" t="s">
        <v>156</v>
      </c>
      <c r="E15" s="235">
        <f t="shared" si="0"/>
        <v>506</v>
      </c>
      <c r="F15" s="235">
        <v>284</v>
      </c>
      <c r="G15" s="235">
        <v>72</v>
      </c>
      <c r="H15" s="235">
        <v>0</v>
      </c>
      <c r="I15" s="235">
        <v>150</v>
      </c>
    </row>
    <row r="16" s="211" customFormat="1" ht="24" customHeight="1" spans="1:9">
      <c r="A16" s="227" t="s">
        <v>139</v>
      </c>
      <c r="B16" s="227" t="s">
        <v>144</v>
      </c>
      <c r="C16" s="228" t="s">
        <v>141</v>
      </c>
      <c r="D16" s="234" t="s">
        <v>157</v>
      </c>
      <c r="E16" s="235">
        <f t="shared" si="0"/>
        <v>358</v>
      </c>
      <c r="F16" s="235">
        <v>284</v>
      </c>
      <c r="G16" s="235">
        <v>72</v>
      </c>
      <c r="H16" s="235">
        <v>0</v>
      </c>
      <c r="I16" s="235">
        <v>2</v>
      </c>
    </row>
    <row r="17" s="211" customFormat="1" ht="24" customHeight="1" spans="1:9">
      <c r="A17" s="227" t="s">
        <v>139</v>
      </c>
      <c r="B17" s="227" t="s">
        <v>144</v>
      </c>
      <c r="C17" s="228" t="s">
        <v>144</v>
      </c>
      <c r="D17" s="234" t="s">
        <v>158</v>
      </c>
      <c r="E17" s="235">
        <f t="shared" si="0"/>
        <v>149</v>
      </c>
      <c r="F17" s="235">
        <v>0</v>
      </c>
      <c r="G17" s="235">
        <v>0</v>
      </c>
      <c r="H17" s="235">
        <v>0</v>
      </c>
      <c r="I17" s="235">
        <v>149</v>
      </c>
    </row>
    <row r="18" s="211" customFormat="1" ht="24" customHeight="1" spans="1:9">
      <c r="A18" s="227" t="s">
        <v>139</v>
      </c>
      <c r="B18" s="227" t="s">
        <v>160</v>
      </c>
      <c r="C18" s="228"/>
      <c r="D18" s="234" t="s">
        <v>161</v>
      </c>
      <c r="E18" s="235">
        <f t="shared" si="0"/>
        <v>10427</v>
      </c>
      <c r="F18" s="235">
        <v>6132</v>
      </c>
      <c r="G18" s="235">
        <v>975</v>
      </c>
      <c r="H18" s="235">
        <v>92</v>
      </c>
      <c r="I18" s="235">
        <v>3228</v>
      </c>
    </row>
    <row r="19" s="211" customFormat="1" ht="24" customHeight="1" spans="1:9">
      <c r="A19" s="227" t="s">
        <v>139</v>
      </c>
      <c r="B19" s="227" t="s">
        <v>160</v>
      </c>
      <c r="C19" s="228" t="s">
        <v>141</v>
      </c>
      <c r="D19" s="234" t="s">
        <v>162</v>
      </c>
      <c r="E19" s="235">
        <f t="shared" si="0"/>
        <v>7217</v>
      </c>
      <c r="F19" s="235">
        <v>6132</v>
      </c>
      <c r="G19" s="235">
        <v>975</v>
      </c>
      <c r="H19" s="235">
        <v>92</v>
      </c>
      <c r="I19" s="235">
        <v>18</v>
      </c>
    </row>
    <row r="20" s="211" customFormat="1" ht="24" customHeight="1" spans="1:9">
      <c r="A20" s="227" t="s">
        <v>139</v>
      </c>
      <c r="B20" s="227" t="s">
        <v>160</v>
      </c>
      <c r="C20" s="228" t="s">
        <v>144</v>
      </c>
      <c r="D20" s="234" t="s">
        <v>163</v>
      </c>
      <c r="E20" s="235">
        <f t="shared" si="0"/>
        <v>3092</v>
      </c>
      <c r="F20" s="235">
        <v>0</v>
      </c>
      <c r="G20" s="235">
        <v>0</v>
      </c>
      <c r="H20" s="235">
        <v>0</v>
      </c>
      <c r="I20" s="235">
        <v>3092</v>
      </c>
    </row>
    <row r="21" s="211" customFormat="1" ht="24" customHeight="1" spans="1:9">
      <c r="A21" s="227" t="s">
        <v>139</v>
      </c>
      <c r="B21" s="227" t="s">
        <v>160</v>
      </c>
      <c r="C21" s="228" t="s">
        <v>160</v>
      </c>
      <c r="D21" s="234" t="s">
        <v>164</v>
      </c>
      <c r="E21" s="235">
        <f t="shared" si="0"/>
        <v>13</v>
      </c>
      <c r="F21" s="235">
        <v>0</v>
      </c>
      <c r="G21" s="235">
        <v>0</v>
      </c>
      <c r="H21" s="235">
        <v>0</v>
      </c>
      <c r="I21" s="235">
        <v>13</v>
      </c>
    </row>
    <row r="22" s="211" customFormat="1" ht="24" customHeight="1" spans="1:9">
      <c r="A22" s="227" t="s">
        <v>139</v>
      </c>
      <c r="B22" s="227" t="s">
        <v>160</v>
      </c>
      <c r="C22" s="228" t="s">
        <v>165</v>
      </c>
      <c r="D22" s="234" t="s">
        <v>166</v>
      </c>
      <c r="E22" s="235">
        <f t="shared" si="0"/>
        <v>12</v>
      </c>
      <c r="F22" s="235">
        <v>0</v>
      </c>
      <c r="G22" s="235">
        <v>0</v>
      </c>
      <c r="H22" s="235">
        <v>0</v>
      </c>
      <c r="I22" s="235">
        <v>12</v>
      </c>
    </row>
    <row r="23" s="211" customFormat="1" ht="24" customHeight="1" spans="1:9">
      <c r="A23" s="227" t="s">
        <v>139</v>
      </c>
      <c r="B23" s="227" t="s">
        <v>160</v>
      </c>
      <c r="C23" s="228" t="s">
        <v>148</v>
      </c>
      <c r="D23" s="234" t="s">
        <v>167</v>
      </c>
      <c r="E23" s="235">
        <f t="shared" si="0"/>
        <v>6</v>
      </c>
      <c r="F23" s="235">
        <v>0</v>
      </c>
      <c r="G23" s="235">
        <v>0</v>
      </c>
      <c r="H23" s="235">
        <v>0</v>
      </c>
      <c r="I23" s="235">
        <v>6</v>
      </c>
    </row>
    <row r="24" s="211" customFormat="1" ht="24" customHeight="1" spans="1:9">
      <c r="A24" s="227" t="s">
        <v>139</v>
      </c>
      <c r="B24" s="227" t="s">
        <v>160</v>
      </c>
      <c r="C24" s="228" t="s">
        <v>152</v>
      </c>
      <c r="D24" s="234" t="s">
        <v>168</v>
      </c>
      <c r="E24" s="235">
        <f t="shared" si="0"/>
        <v>29</v>
      </c>
      <c r="F24" s="235">
        <v>0</v>
      </c>
      <c r="G24" s="235">
        <v>0</v>
      </c>
      <c r="H24" s="235">
        <v>0</v>
      </c>
      <c r="I24" s="235">
        <v>29</v>
      </c>
    </row>
    <row r="25" s="211" customFormat="1" ht="24" customHeight="1" spans="1:9">
      <c r="A25" s="227" t="s">
        <v>139</v>
      </c>
      <c r="B25" s="227" t="s">
        <v>160</v>
      </c>
      <c r="C25" s="228" t="s">
        <v>154</v>
      </c>
      <c r="D25" s="234" t="s">
        <v>169</v>
      </c>
      <c r="E25" s="235">
        <f t="shared" si="0"/>
        <v>58</v>
      </c>
      <c r="F25" s="235">
        <v>0</v>
      </c>
      <c r="G25" s="235">
        <v>0</v>
      </c>
      <c r="H25" s="235">
        <v>0</v>
      </c>
      <c r="I25" s="235">
        <v>58</v>
      </c>
    </row>
    <row r="26" s="211" customFormat="1" ht="24" customHeight="1" spans="1:9">
      <c r="A26" s="227" t="s">
        <v>139</v>
      </c>
      <c r="B26" s="227" t="s">
        <v>146</v>
      </c>
      <c r="C26" s="228"/>
      <c r="D26" s="234" t="s">
        <v>170</v>
      </c>
      <c r="E26" s="235">
        <f t="shared" si="0"/>
        <v>334</v>
      </c>
      <c r="F26" s="235">
        <v>242</v>
      </c>
      <c r="G26" s="235">
        <v>49</v>
      </c>
      <c r="H26" s="235">
        <v>0</v>
      </c>
      <c r="I26" s="235">
        <v>43</v>
      </c>
    </row>
    <row r="27" s="211" customFormat="1" ht="24" customHeight="1" spans="1:9">
      <c r="A27" s="227" t="s">
        <v>139</v>
      </c>
      <c r="B27" s="227" t="s">
        <v>146</v>
      </c>
      <c r="C27" s="228" t="s">
        <v>141</v>
      </c>
      <c r="D27" s="234" t="s">
        <v>171</v>
      </c>
      <c r="E27" s="235">
        <f t="shared" si="0"/>
        <v>292</v>
      </c>
      <c r="F27" s="235">
        <v>242</v>
      </c>
      <c r="G27" s="235">
        <v>49</v>
      </c>
      <c r="H27" s="235">
        <v>0</v>
      </c>
      <c r="I27" s="235">
        <v>1</v>
      </c>
    </row>
    <row r="28" s="211" customFormat="1" ht="24" customHeight="1" spans="1:9">
      <c r="A28" s="227" t="s">
        <v>139</v>
      </c>
      <c r="B28" s="227" t="s">
        <v>146</v>
      </c>
      <c r="C28" s="228" t="s">
        <v>144</v>
      </c>
      <c r="D28" s="234" t="s">
        <v>172</v>
      </c>
      <c r="E28" s="235">
        <f t="shared" si="0"/>
        <v>19</v>
      </c>
      <c r="F28" s="235">
        <v>0</v>
      </c>
      <c r="G28" s="235">
        <v>0</v>
      </c>
      <c r="H28" s="235">
        <v>0</v>
      </c>
      <c r="I28" s="235">
        <v>19</v>
      </c>
    </row>
    <row r="29" s="211" customFormat="1" ht="24" customHeight="1" spans="1:9">
      <c r="A29" s="227" t="s">
        <v>139</v>
      </c>
      <c r="B29" s="227" t="s">
        <v>146</v>
      </c>
      <c r="C29" s="228" t="s">
        <v>148</v>
      </c>
      <c r="D29" s="234" t="s">
        <v>174</v>
      </c>
      <c r="E29" s="235">
        <f t="shared" si="0"/>
        <v>3</v>
      </c>
      <c r="F29" s="235">
        <v>0</v>
      </c>
      <c r="G29" s="235">
        <v>0</v>
      </c>
      <c r="H29" s="235">
        <v>0</v>
      </c>
      <c r="I29" s="235">
        <v>3</v>
      </c>
    </row>
    <row r="30" s="211" customFormat="1" ht="24" customHeight="1" spans="1:9">
      <c r="A30" s="227" t="s">
        <v>139</v>
      </c>
      <c r="B30" s="227" t="s">
        <v>146</v>
      </c>
      <c r="C30" s="228" t="s">
        <v>175</v>
      </c>
      <c r="D30" s="234" t="s">
        <v>176</v>
      </c>
      <c r="E30" s="235">
        <f t="shared" si="0"/>
        <v>20</v>
      </c>
      <c r="F30" s="235">
        <v>0</v>
      </c>
      <c r="G30" s="235">
        <v>0</v>
      </c>
      <c r="H30" s="235">
        <v>0</v>
      </c>
      <c r="I30" s="235">
        <v>20</v>
      </c>
    </row>
    <row r="31" s="211" customFormat="1" ht="24" customHeight="1" spans="1:9">
      <c r="A31" s="227" t="s">
        <v>139</v>
      </c>
      <c r="B31" s="227" t="s">
        <v>165</v>
      </c>
      <c r="C31" s="228"/>
      <c r="D31" s="234" t="s">
        <v>178</v>
      </c>
      <c r="E31" s="235">
        <f t="shared" si="0"/>
        <v>211</v>
      </c>
      <c r="F31" s="235">
        <v>164</v>
      </c>
      <c r="G31" s="235">
        <v>38</v>
      </c>
      <c r="H31" s="235">
        <v>0</v>
      </c>
      <c r="I31" s="235">
        <v>9</v>
      </c>
    </row>
    <row r="32" s="211" customFormat="1" ht="24" customHeight="1" spans="1:9">
      <c r="A32" s="227" t="s">
        <v>139</v>
      </c>
      <c r="B32" s="227" t="s">
        <v>165</v>
      </c>
      <c r="C32" s="228" t="s">
        <v>141</v>
      </c>
      <c r="D32" s="234" t="s">
        <v>179</v>
      </c>
      <c r="E32" s="235">
        <f t="shared" si="0"/>
        <v>204</v>
      </c>
      <c r="F32" s="235">
        <v>164</v>
      </c>
      <c r="G32" s="235">
        <v>38</v>
      </c>
      <c r="H32" s="235">
        <v>0</v>
      </c>
      <c r="I32" s="235">
        <v>2</v>
      </c>
    </row>
    <row r="33" s="211" customFormat="1" ht="24" customHeight="1" spans="1:9">
      <c r="A33" s="227" t="s">
        <v>139</v>
      </c>
      <c r="B33" s="227" t="s">
        <v>165</v>
      </c>
      <c r="C33" s="228" t="s">
        <v>144</v>
      </c>
      <c r="D33" s="234" t="s">
        <v>180</v>
      </c>
      <c r="E33" s="235">
        <f t="shared" si="0"/>
        <v>8</v>
      </c>
      <c r="F33" s="235">
        <v>0</v>
      </c>
      <c r="G33" s="235">
        <v>0</v>
      </c>
      <c r="H33" s="235">
        <v>0</v>
      </c>
      <c r="I33" s="235">
        <v>8</v>
      </c>
    </row>
    <row r="34" s="211" customFormat="1" ht="24" customHeight="1" spans="1:9">
      <c r="A34" s="227" t="s">
        <v>139</v>
      </c>
      <c r="B34" s="227" t="s">
        <v>148</v>
      </c>
      <c r="C34" s="228"/>
      <c r="D34" s="234" t="s">
        <v>184</v>
      </c>
      <c r="E34" s="235">
        <f t="shared" si="0"/>
        <v>1038</v>
      </c>
      <c r="F34" s="235">
        <v>678</v>
      </c>
      <c r="G34" s="235">
        <v>147</v>
      </c>
      <c r="H34" s="235">
        <v>0</v>
      </c>
      <c r="I34" s="235">
        <v>213</v>
      </c>
    </row>
    <row r="35" s="211" customFormat="1" ht="24" customHeight="1" spans="1:9">
      <c r="A35" s="227" t="s">
        <v>139</v>
      </c>
      <c r="B35" s="227" t="s">
        <v>148</v>
      </c>
      <c r="C35" s="228" t="s">
        <v>141</v>
      </c>
      <c r="D35" s="234" t="s">
        <v>185</v>
      </c>
      <c r="E35" s="235">
        <f t="shared" si="0"/>
        <v>829</v>
      </c>
      <c r="F35" s="235">
        <v>678</v>
      </c>
      <c r="G35" s="235">
        <v>147</v>
      </c>
      <c r="H35" s="235">
        <v>0</v>
      </c>
      <c r="I35" s="235">
        <v>4</v>
      </c>
    </row>
    <row r="36" s="211" customFormat="1" ht="24" customHeight="1" spans="1:9">
      <c r="A36" s="227" t="s">
        <v>139</v>
      </c>
      <c r="B36" s="227" t="s">
        <v>148</v>
      </c>
      <c r="C36" s="228" t="s">
        <v>144</v>
      </c>
      <c r="D36" s="234" t="s">
        <v>186</v>
      </c>
      <c r="E36" s="235">
        <f t="shared" si="0"/>
        <v>97</v>
      </c>
      <c r="F36" s="235">
        <v>0</v>
      </c>
      <c r="G36" s="235">
        <v>0</v>
      </c>
      <c r="H36" s="235">
        <v>0</v>
      </c>
      <c r="I36" s="235">
        <v>97</v>
      </c>
    </row>
    <row r="37" s="211" customFormat="1" ht="24" customHeight="1" spans="1:9">
      <c r="A37" s="227" t="s">
        <v>139</v>
      </c>
      <c r="B37" s="227" t="s">
        <v>148</v>
      </c>
      <c r="C37" s="228" t="s">
        <v>165</v>
      </c>
      <c r="D37" s="234" t="s">
        <v>187</v>
      </c>
      <c r="E37" s="235">
        <f t="shared" si="0"/>
        <v>1</v>
      </c>
      <c r="F37" s="235">
        <v>0</v>
      </c>
      <c r="G37" s="235">
        <v>0</v>
      </c>
      <c r="H37" s="235">
        <v>0</v>
      </c>
      <c r="I37" s="235">
        <v>1</v>
      </c>
    </row>
    <row r="38" s="211" customFormat="1" ht="24" customHeight="1" spans="1:9">
      <c r="A38" s="227" t="s">
        <v>139</v>
      </c>
      <c r="B38" s="227" t="s">
        <v>148</v>
      </c>
      <c r="C38" s="228" t="s">
        <v>150</v>
      </c>
      <c r="D38" s="234" t="s">
        <v>188</v>
      </c>
      <c r="E38" s="235">
        <f t="shared" si="0"/>
        <v>30</v>
      </c>
      <c r="F38" s="235">
        <v>0</v>
      </c>
      <c r="G38" s="235">
        <v>0</v>
      </c>
      <c r="H38" s="235">
        <v>0</v>
      </c>
      <c r="I38" s="235">
        <v>30</v>
      </c>
    </row>
    <row r="39" s="211" customFormat="1" ht="24" customHeight="1" spans="1:9">
      <c r="A39" s="227" t="s">
        <v>139</v>
      </c>
      <c r="B39" s="227" t="s">
        <v>148</v>
      </c>
      <c r="C39" s="228" t="s">
        <v>154</v>
      </c>
      <c r="D39" s="234" t="s">
        <v>190</v>
      </c>
      <c r="E39" s="235">
        <f t="shared" si="0"/>
        <v>80</v>
      </c>
      <c r="F39" s="235">
        <v>0</v>
      </c>
      <c r="G39" s="235">
        <v>0</v>
      </c>
      <c r="H39" s="235">
        <v>0</v>
      </c>
      <c r="I39" s="235">
        <v>80</v>
      </c>
    </row>
    <row r="40" s="211" customFormat="1" ht="24" customHeight="1" spans="1:9">
      <c r="A40" s="227" t="s">
        <v>139</v>
      </c>
      <c r="B40" s="227" t="s">
        <v>152</v>
      </c>
      <c r="C40" s="228"/>
      <c r="D40" s="234" t="s">
        <v>191</v>
      </c>
      <c r="E40" s="235">
        <f t="shared" ref="E40:E71" si="1">F40+G40+H40+I40</f>
        <v>282</v>
      </c>
      <c r="F40" s="235">
        <v>183</v>
      </c>
      <c r="G40" s="235">
        <v>42</v>
      </c>
      <c r="H40" s="235">
        <v>0</v>
      </c>
      <c r="I40" s="235">
        <v>57</v>
      </c>
    </row>
    <row r="41" s="211" customFormat="1" ht="24" customHeight="1" spans="1:9">
      <c r="A41" s="227" t="s">
        <v>139</v>
      </c>
      <c r="B41" s="227" t="s">
        <v>152</v>
      </c>
      <c r="C41" s="228" t="s">
        <v>141</v>
      </c>
      <c r="D41" s="234" t="s">
        <v>192</v>
      </c>
      <c r="E41" s="235">
        <f t="shared" si="1"/>
        <v>226</v>
      </c>
      <c r="F41" s="235">
        <v>183</v>
      </c>
      <c r="G41" s="235">
        <v>42</v>
      </c>
      <c r="H41" s="235">
        <v>0</v>
      </c>
      <c r="I41" s="235">
        <v>1</v>
      </c>
    </row>
    <row r="42" s="211" customFormat="1" ht="24" customHeight="1" spans="1:9">
      <c r="A42" s="227" t="s">
        <v>139</v>
      </c>
      <c r="B42" s="227" t="s">
        <v>152</v>
      </c>
      <c r="C42" s="228" t="s">
        <v>146</v>
      </c>
      <c r="D42" s="234" t="s">
        <v>193</v>
      </c>
      <c r="E42" s="235">
        <f t="shared" si="1"/>
        <v>56</v>
      </c>
      <c r="F42" s="235">
        <v>0</v>
      </c>
      <c r="G42" s="235">
        <v>0</v>
      </c>
      <c r="H42" s="235">
        <v>0</v>
      </c>
      <c r="I42" s="235">
        <v>56</v>
      </c>
    </row>
    <row r="43" s="211" customFormat="1" ht="24" customHeight="1" spans="1:9">
      <c r="A43" s="227" t="s">
        <v>139</v>
      </c>
      <c r="B43" s="227" t="s">
        <v>194</v>
      </c>
      <c r="C43" s="228"/>
      <c r="D43" s="234" t="s">
        <v>195</v>
      </c>
      <c r="E43" s="235">
        <f t="shared" si="1"/>
        <v>304</v>
      </c>
      <c r="F43" s="235">
        <v>250</v>
      </c>
      <c r="G43" s="235">
        <v>44</v>
      </c>
      <c r="H43" s="235">
        <v>0</v>
      </c>
      <c r="I43" s="235">
        <v>10</v>
      </c>
    </row>
    <row r="44" s="211" customFormat="1" ht="24" customHeight="1" spans="1:9">
      <c r="A44" s="227" t="s">
        <v>139</v>
      </c>
      <c r="B44" s="227" t="s">
        <v>194</v>
      </c>
      <c r="C44" s="228" t="s">
        <v>141</v>
      </c>
      <c r="D44" s="234" t="s">
        <v>196</v>
      </c>
      <c r="E44" s="235">
        <f t="shared" si="1"/>
        <v>296</v>
      </c>
      <c r="F44" s="235">
        <v>250</v>
      </c>
      <c r="G44" s="235">
        <v>44</v>
      </c>
      <c r="H44" s="235">
        <v>0</v>
      </c>
      <c r="I44" s="235">
        <v>2</v>
      </c>
    </row>
    <row r="45" s="211" customFormat="1" ht="24" customHeight="1" spans="1:9">
      <c r="A45" s="227" t="s">
        <v>139</v>
      </c>
      <c r="B45" s="227" t="s">
        <v>194</v>
      </c>
      <c r="C45" s="228" t="s">
        <v>154</v>
      </c>
      <c r="D45" s="234" t="s">
        <v>197</v>
      </c>
      <c r="E45" s="235">
        <f t="shared" si="1"/>
        <v>9</v>
      </c>
      <c r="F45" s="235">
        <v>0</v>
      </c>
      <c r="G45" s="235">
        <v>0</v>
      </c>
      <c r="H45" s="235">
        <v>0</v>
      </c>
      <c r="I45" s="235">
        <v>9</v>
      </c>
    </row>
    <row r="46" s="211" customFormat="1" ht="24" customHeight="1" spans="1:9">
      <c r="A46" s="227" t="s">
        <v>139</v>
      </c>
      <c r="B46" s="227" t="s">
        <v>198</v>
      </c>
      <c r="C46" s="228"/>
      <c r="D46" s="234" t="s">
        <v>199</v>
      </c>
      <c r="E46" s="235">
        <f t="shared" si="1"/>
        <v>915</v>
      </c>
      <c r="F46" s="235">
        <v>732</v>
      </c>
      <c r="G46" s="235">
        <v>179</v>
      </c>
      <c r="H46" s="235">
        <v>0</v>
      </c>
      <c r="I46" s="235">
        <v>4</v>
      </c>
    </row>
    <row r="47" s="211" customFormat="1" ht="24" customHeight="1" spans="1:9">
      <c r="A47" s="227" t="s">
        <v>139</v>
      </c>
      <c r="B47" s="227" t="s">
        <v>198</v>
      </c>
      <c r="C47" s="228" t="s">
        <v>141</v>
      </c>
      <c r="D47" s="234" t="s">
        <v>200</v>
      </c>
      <c r="E47" s="235">
        <f t="shared" si="1"/>
        <v>915</v>
      </c>
      <c r="F47" s="235">
        <v>732</v>
      </c>
      <c r="G47" s="235">
        <v>179</v>
      </c>
      <c r="H47" s="235">
        <v>0</v>
      </c>
      <c r="I47" s="235">
        <v>4</v>
      </c>
    </row>
    <row r="48" s="211" customFormat="1" ht="24" customHeight="1" spans="1:9">
      <c r="A48" s="227" t="s">
        <v>139</v>
      </c>
      <c r="B48" s="227" t="s">
        <v>204</v>
      </c>
      <c r="C48" s="228"/>
      <c r="D48" s="234" t="s">
        <v>205</v>
      </c>
      <c r="E48" s="235">
        <f t="shared" si="1"/>
        <v>699</v>
      </c>
      <c r="F48" s="235">
        <v>354</v>
      </c>
      <c r="G48" s="235">
        <v>82</v>
      </c>
      <c r="H48" s="235">
        <v>0</v>
      </c>
      <c r="I48" s="235">
        <v>263</v>
      </c>
    </row>
    <row r="49" s="211" customFormat="1" ht="24" customHeight="1" spans="1:9">
      <c r="A49" s="227" t="s">
        <v>139</v>
      </c>
      <c r="B49" s="227" t="s">
        <v>204</v>
      </c>
      <c r="C49" s="228" t="s">
        <v>141</v>
      </c>
      <c r="D49" s="234" t="s">
        <v>206</v>
      </c>
      <c r="E49" s="235">
        <f t="shared" si="1"/>
        <v>424</v>
      </c>
      <c r="F49" s="235">
        <v>339</v>
      </c>
      <c r="G49" s="235">
        <v>82</v>
      </c>
      <c r="H49" s="235">
        <v>0</v>
      </c>
      <c r="I49" s="235">
        <v>3</v>
      </c>
    </row>
    <row r="50" s="211" customFormat="1" ht="24" customHeight="1" spans="1:9">
      <c r="A50" s="227" t="s">
        <v>139</v>
      </c>
      <c r="B50" s="227" t="s">
        <v>204</v>
      </c>
      <c r="C50" s="228" t="s">
        <v>144</v>
      </c>
      <c r="D50" s="234" t="s">
        <v>207</v>
      </c>
      <c r="E50" s="235">
        <f t="shared" si="1"/>
        <v>274</v>
      </c>
      <c r="F50" s="235">
        <v>15</v>
      </c>
      <c r="G50" s="235">
        <v>0</v>
      </c>
      <c r="H50" s="235">
        <v>0</v>
      </c>
      <c r="I50" s="235">
        <v>259</v>
      </c>
    </row>
    <row r="51" s="211" customFormat="1" ht="24" customHeight="1" spans="1:9">
      <c r="A51" s="227" t="s">
        <v>139</v>
      </c>
      <c r="B51" s="227" t="s">
        <v>204</v>
      </c>
      <c r="C51" s="228" t="s">
        <v>146</v>
      </c>
      <c r="D51" s="234" t="s">
        <v>208</v>
      </c>
      <c r="E51" s="235">
        <f t="shared" si="1"/>
        <v>2</v>
      </c>
      <c r="F51" s="235">
        <v>0</v>
      </c>
      <c r="G51" s="235">
        <v>0</v>
      </c>
      <c r="H51" s="235">
        <v>0</v>
      </c>
      <c r="I51" s="235">
        <v>2</v>
      </c>
    </row>
    <row r="52" s="211" customFormat="1" ht="24" customHeight="1" spans="1:9">
      <c r="A52" s="227" t="s">
        <v>139</v>
      </c>
      <c r="B52" s="227" t="s">
        <v>211</v>
      </c>
      <c r="C52" s="228"/>
      <c r="D52" s="234" t="s">
        <v>212</v>
      </c>
      <c r="E52" s="235">
        <f t="shared" si="1"/>
        <v>26</v>
      </c>
      <c r="F52" s="235">
        <v>0</v>
      </c>
      <c r="G52" s="235">
        <v>0</v>
      </c>
      <c r="H52" s="235">
        <v>0</v>
      </c>
      <c r="I52" s="235">
        <v>26</v>
      </c>
    </row>
    <row r="53" s="211" customFormat="1" ht="24" customHeight="1" spans="1:9">
      <c r="A53" s="227" t="s">
        <v>139</v>
      </c>
      <c r="B53" s="227" t="s">
        <v>211</v>
      </c>
      <c r="C53" s="228" t="s">
        <v>144</v>
      </c>
      <c r="D53" s="234" t="s">
        <v>213</v>
      </c>
      <c r="E53" s="235">
        <f t="shared" si="1"/>
        <v>8</v>
      </c>
      <c r="F53" s="235">
        <v>0</v>
      </c>
      <c r="G53" s="235">
        <v>0</v>
      </c>
      <c r="H53" s="235">
        <v>0</v>
      </c>
      <c r="I53" s="235">
        <v>8</v>
      </c>
    </row>
    <row r="54" s="211" customFormat="1" ht="24" customHeight="1" spans="1:9">
      <c r="A54" s="227" t="s">
        <v>139</v>
      </c>
      <c r="B54" s="227" t="s">
        <v>211</v>
      </c>
      <c r="C54" s="228" t="s">
        <v>146</v>
      </c>
      <c r="D54" s="234" t="s">
        <v>214</v>
      </c>
      <c r="E54" s="235">
        <f t="shared" si="1"/>
        <v>14</v>
      </c>
      <c r="F54" s="235">
        <v>0</v>
      </c>
      <c r="G54" s="235">
        <v>0</v>
      </c>
      <c r="H54" s="235">
        <v>0</v>
      </c>
      <c r="I54" s="235">
        <v>14</v>
      </c>
    </row>
    <row r="55" s="211" customFormat="1" ht="24" customHeight="1" spans="1:9">
      <c r="A55" s="227" t="s">
        <v>139</v>
      </c>
      <c r="B55" s="227" t="s">
        <v>211</v>
      </c>
      <c r="C55" s="228" t="s">
        <v>154</v>
      </c>
      <c r="D55" s="234" t="s">
        <v>215</v>
      </c>
      <c r="E55" s="235">
        <f t="shared" si="1"/>
        <v>4</v>
      </c>
      <c r="F55" s="235">
        <v>0</v>
      </c>
      <c r="G55" s="235">
        <v>0</v>
      </c>
      <c r="H55" s="235">
        <v>0</v>
      </c>
      <c r="I55" s="235">
        <v>4</v>
      </c>
    </row>
    <row r="56" s="211" customFormat="1" ht="24" customHeight="1" spans="1:9">
      <c r="A56" s="227" t="s">
        <v>139</v>
      </c>
      <c r="B56" s="227" t="s">
        <v>216</v>
      </c>
      <c r="C56" s="228"/>
      <c r="D56" s="234" t="s">
        <v>217</v>
      </c>
      <c r="E56" s="235">
        <f t="shared" si="1"/>
        <v>152</v>
      </c>
      <c r="F56" s="235">
        <v>117</v>
      </c>
      <c r="G56" s="235">
        <v>29</v>
      </c>
      <c r="H56" s="235">
        <v>0</v>
      </c>
      <c r="I56" s="235">
        <v>6</v>
      </c>
    </row>
    <row r="57" s="211" customFormat="1" ht="24" customHeight="1" spans="1:9">
      <c r="A57" s="227" t="s">
        <v>139</v>
      </c>
      <c r="B57" s="227" t="s">
        <v>216</v>
      </c>
      <c r="C57" s="228" t="s">
        <v>141</v>
      </c>
      <c r="D57" s="234" t="s">
        <v>218</v>
      </c>
      <c r="E57" s="235">
        <f t="shared" si="1"/>
        <v>147</v>
      </c>
      <c r="F57" s="235">
        <v>117</v>
      </c>
      <c r="G57" s="235">
        <v>29</v>
      </c>
      <c r="H57" s="235">
        <v>0</v>
      </c>
      <c r="I57" s="235">
        <v>1</v>
      </c>
    </row>
    <row r="58" s="211" customFormat="1" ht="24" customHeight="1" spans="1:9">
      <c r="A58" s="227" t="s">
        <v>139</v>
      </c>
      <c r="B58" s="227" t="s">
        <v>216</v>
      </c>
      <c r="C58" s="228" t="s">
        <v>146</v>
      </c>
      <c r="D58" s="234" t="s">
        <v>219</v>
      </c>
      <c r="E58" s="235">
        <f t="shared" si="1"/>
        <v>1</v>
      </c>
      <c r="F58" s="235">
        <v>0</v>
      </c>
      <c r="G58" s="235">
        <v>0</v>
      </c>
      <c r="H58" s="235">
        <v>0</v>
      </c>
      <c r="I58" s="235">
        <v>1</v>
      </c>
    </row>
    <row r="59" s="211" customFormat="1" ht="24" customHeight="1" spans="1:9">
      <c r="A59" s="227" t="s">
        <v>139</v>
      </c>
      <c r="B59" s="227" t="s">
        <v>216</v>
      </c>
      <c r="C59" s="228" t="s">
        <v>154</v>
      </c>
      <c r="D59" s="234" t="s">
        <v>220</v>
      </c>
      <c r="E59" s="235">
        <f t="shared" si="1"/>
        <v>5</v>
      </c>
      <c r="F59" s="235">
        <v>0</v>
      </c>
      <c r="G59" s="235">
        <v>0</v>
      </c>
      <c r="H59" s="235">
        <v>0</v>
      </c>
      <c r="I59" s="235">
        <v>5</v>
      </c>
    </row>
    <row r="60" s="211" customFormat="1" ht="24" customHeight="1" spans="1:9">
      <c r="A60" s="227" t="s">
        <v>139</v>
      </c>
      <c r="B60" s="227" t="s">
        <v>221</v>
      </c>
      <c r="C60" s="228"/>
      <c r="D60" s="234" t="s">
        <v>222</v>
      </c>
      <c r="E60" s="235">
        <f t="shared" si="1"/>
        <v>316</v>
      </c>
      <c r="F60" s="235">
        <v>199</v>
      </c>
      <c r="G60" s="235">
        <v>42</v>
      </c>
      <c r="H60" s="235">
        <v>0</v>
      </c>
      <c r="I60" s="235">
        <v>75</v>
      </c>
    </row>
    <row r="61" s="211" customFormat="1" ht="24" customHeight="1" spans="1:9">
      <c r="A61" s="227" t="s">
        <v>139</v>
      </c>
      <c r="B61" s="227" t="s">
        <v>221</v>
      </c>
      <c r="C61" s="228" t="s">
        <v>141</v>
      </c>
      <c r="D61" s="234" t="s">
        <v>223</v>
      </c>
      <c r="E61" s="235">
        <f t="shared" si="1"/>
        <v>242</v>
      </c>
      <c r="F61" s="235">
        <v>199</v>
      </c>
      <c r="G61" s="235">
        <v>42</v>
      </c>
      <c r="H61" s="235">
        <v>0</v>
      </c>
      <c r="I61" s="235">
        <v>1</v>
      </c>
    </row>
    <row r="62" s="211" customFormat="1" ht="24" customHeight="1" spans="1:9">
      <c r="A62" s="227" t="s">
        <v>139</v>
      </c>
      <c r="B62" s="227" t="s">
        <v>221</v>
      </c>
      <c r="C62" s="228" t="s">
        <v>144</v>
      </c>
      <c r="D62" s="234" t="s">
        <v>224</v>
      </c>
      <c r="E62" s="235">
        <f t="shared" si="1"/>
        <v>74</v>
      </c>
      <c r="F62" s="235">
        <v>0</v>
      </c>
      <c r="G62" s="235">
        <v>0</v>
      </c>
      <c r="H62" s="235">
        <v>0</v>
      </c>
      <c r="I62" s="235">
        <v>74</v>
      </c>
    </row>
    <row r="63" s="211" customFormat="1" ht="24" customHeight="1" spans="1:9">
      <c r="A63" s="227" t="s">
        <v>139</v>
      </c>
      <c r="B63" s="227" t="s">
        <v>226</v>
      </c>
      <c r="C63" s="228"/>
      <c r="D63" s="234" t="s">
        <v>227</v>
      </c>
      <c r="E63" s="235">
        <f t="shared" si="1"/>
        <v>1533</v>
      </c>
      <c r="F63" s="235">
        <v>993</v>
      </c>
      <c r="G63" s="235">
        <v>368</v>
      </c>
      <c r="H63" s="235">
        <v>0</v>
      </c>
      <c r="I63" s="235">
        <v>172</v>
      </c>
    </row>
    <row r="64" s="211" customFormat="1" ht="24" customHeight="1" spans="1:9">
      <c r="A64" s="227" t="s">
        <v>139</v>
      </c>
      <c r="B64" s="227" t="s">
        <v>226</v>
      </c>
      <c r="C64" s="228" t="s">
        <v>141</v>
      </c>
      <c r="D64" s="234" t="s">
        <v>228</v>
      </c>
      <c r="E64" s="235">
        <f t="shared" si="1"/>
        <v>1369</v>
      </c>
      <c r="F64" s="235">
        <v>993</v>
      </c>
      <c r="G64" s="235">
        <v>368</v>
      </c>
      <c r="H64" s="235">
        <v>0</v>
      </c>
      <c r="I64" s="235">
        <v>8</v>
      </c>
    </row>
    <row r="65" s="211" customFormat="1" ht="24" customHeight="1" spans="1:9">
      <c r="A65" s="227" t="s">
        <v>139</v>
      </c>
      <c r="B65" s="227" t="s">
        <v>226</v>
      </c>
      <c r="C65" s="228" t="s">
        <v>144</v>
      </c>
      <c r="D65" s="234" t="s">
        <v>229</v>
      </c>
      <c r="E65" s="235">
        <f t="shared" si="1"/>
        <v>165</v>
      </c>
      <c r="F65" s="235">
        <v>0</v>
      </c>
      <c r="G65" s="235">
        <v>0</v>
      </c>
      <c r="H65" s="235">
        <v>0</v>
      </c>
      <c r="I65" s="235">
        <v>165</v>
      </c>
    </row>
    <row r="66" s="211" customFormat="1" ht="24" customHeight="1" spans="1:9">
      <c r="A66" s="227" t="s">
        <v>139</v>
      </c>
      <c r="B66" s="227" t="s">
        <v>231</v>
      </c>
      <c r="C66" s="228"/>
      <c r="D66" s="234" t="s">
        <v>232</v>
      </c>
      <c r="E66" s="235">
        <f t="shared" si="1"/>
        <v>612</v>
      </c>
      <c r="F66" s="235">
        <v>347</v>
      </c>
      <c r="G66" s="235">
        <v>69</v>
      </c>
      <c r="H66" s="235">
        <v>0</v>
      </c>
      <c r="I66" s="235">
        <v>196</v>
      </c>
    </row>
    <row r="67" s="211" customFormat="1" ht="24" customHeight="1" spans="1:9">
      <c r="A67" s="227" t="s">
        <v>139</v>
      </c>
      <c r="B67" s="227" t="s">
        <v>231</v>
      </c>
      <c r="C67" s="228" t="s">
        <v>141</v>
      </c>
      <c r="D67" s="234" t="s">
        <v>233</v>
      </c>
      <c r="E67" s="235">
        <f t="shared" si="1"/>
        <v>417</v>
      </c>
      <c r="F67" s="235">
        <v>347</v>
      </c>
      <c r="G67" s="235">
        <v>69</v>
      </c>
      <c r="H67" s="235">
        <v>0</v>
      </c>
      <c r="I67" s="235">
        <v>1</v>
      </c>
    </row>
    <row r="68" s="211" customFormat="1" ht="24" customHeight="1" spans="1:9">
      <c r="A68" s="227" t="s">
        <v>139</v>
      </c>
      <c r="B68" s="227" t="s">
        <v>231</v>
      </c>
      <c r="C68" s="228" t="s">
        <v>144</v>
      </c>
      <c r="D68" s="234" t="s">
        <v>234</v>
      </c>
      <c r="E68" s="235">
        <f t="shared" si="1"/>
        <v>24</v>
      </c>
      <c r="F68" s="235">
        <v>0</v>
      </c>
      <c r="G68" s="235">
        <v>0</v>
      </c>
      <c r="H68" s="235">
        <v>0</v>
      </c>
      <c r="I68" s="235">
        <v>24</v>
      </c>
    </row>
    <row r="69" s="211" customFormat="1" ht="24" customHeight="1" spans="1:9">
      <c r="A69" s="227" t="s">
        <v>139</v>
      </c>
      <c r="B69" s="227" t="s">
        <v>231</v>
      </c>
      <c r="C69" s="228" t="s">
        <v>175</v>
      </c>
      <c r="D69" s="234" t="s">
        <v>235</v>
      </c>
      <c r="E69" s="235">
        <f t="shared" si="1"/>
        <v>170</v>
      </c>
      <c r="F69" s="235">
        <v>0</v>
      </c>
      <c r="G69" s="235">
        <v>0</v>
      </c>
      <c r="H69" s="235">
        <v>0</v>
      </c>
      <c r="I69" s="235">
        <v>170</v>
      </c>
    </row>
    <row r="70" s="211" customFormat="1" ht="24" customHeight="1" spans="1:9">
      <c r="A70" s="227" t="s">
        <v>139</v>
      </c>
      <c r="B70" s="227" t="s">
        <v>237</v>
      </c>
      <c r="C70" s="228"/>
      <c r="D70" s="234" t="s">
        <v>238</v>
      </c>
      <c r="E70" s="235">
        <f t="shared" si="1"/>
        <v>299</v>
      </c>
      <c r="F70" s="235">
        <v>233</v>
      </c>
      <c r="G70" s="235">
        <v>59</v>
      </c>
      <c r="H70" s="235">
        <v>0</v>
      </c>
      <c r="I70" s="235">
        <v>7</v>
      </c>
    </row>
    <row r="71" s="211" customFormat="1" ht="24" customHeight="1" spans="1:9">
      <c r="A71" s="227" t="s">
        <v>139</v>
      </c>
      <c r="B71" s="227" t="s">
        <v>237</v>
      </c>
      <c r="C71" s="228" t="s">
        <v>141</v>
      </c>
      <c r="D71" s="234" t="s">
        <v>239</v>
      </c>
      <c r="E71" s="235">
        <f t="shared" si="1"/>
        <v>293</v>
      </c>
      <c r="F71" s="235">
        <v>233</v>
      </c>
      <c r="G71" s="235">
        <v>59</v>
      </c>
      <c r="H71" s="235">
        <v>0</v>
      </c>
      <c r="I71" s="235">
        <v>1</v>
      </c>
    </row>
    <row r="72" s="211" customFormat="1" ht="24" customHeight="1" spans="1:9">
      <c r="A72" s="227" t="s">
        <v>139</v>
      </c>
      <c r="B72" s="227" t="s">
        <v>237</v>
      </c>
      <c r="C72" s="228" t="s">
        <v>144</v>
      </c>
      <c r="D72" s="234" t="s">
        <v>240</v>
      </c>
      <c r="E72" s="235">
        <f t="shared" ref="E72:E103" si="2">F72+G72+H72+I72</f>
        <v>6</v>
      </c>
      <c r="F72" s="235">
        <v>0</v>
      </c>
      <c r="G72" s="235">
        <v>0</v>
      </c>
      <c r="H72" s="235">
        <v>0</v>
      </c>
      <c r="I72" s="235">
        <v>6</v>
      </c>
    </row>
    <row r="73" s="211" customFormat="1" ht="24" customHeight="1" spans="1:9">
      <c r="A73" s="227" t="s">
        <v>139</v>
      </c>
      <c r="B73" s="227" t="s">
        <v>242</v>
      </c>
      <c r="C73" s="228"/>
      <c r="D73" s="234" t="s">
        <v>243</v>
      </c>
      <c r="E73" s="235">
        <f t="shared" si="2"/>
        <v>204</v>
      </c>
      <c r="F73" s="235">
        <v>159</v>
      </c>
      <c r="G73" s="235">
        <v>33</v>
      </c>
      <c r="H73" s="235">
        <v>0</v>
      </c>
      <c r="I73" s="235">
        <v>12</v>
      </c>
    </row>
    <row r="74" s="211" customFormat="1" ht="24" customHeight="1" spans="1:9">
      <c r="A74" s="227" t="s">
        <v>139</v>
      </c>
      <c r="B74" s="227" t="s">
        <v>242</v>
      </c>
      <c r="C74" s="228" t="s">
        <v>141</v>
      </c>
      <c r="D74" s="234" t="s">
        <v>244</v>
      </c>
      <c r="E74" s="235">
        <f t="shared" si="2"/>
        <v>193</v>
      </c>
      <c r="F74" s="235">
        <v>159</v>
      </c>
      <c r="G74" s="235">
        <v>33</v>
      </c>
      <c r="H74" s="235">
        <v>0</v>
      </c>
      <c r="I74" s="235">
        <v>1</v>
      </c>
    </row>
    <row r="75" s="211" customFormat="1" ht="24" customHeight="1" spans="1:9">
      <c r="A75" s="227" t="s">
        <v>139</v>
      </c>
      <c r="B75" s="227" t="s">
        <v>242</v>
      </c>
      <c r="C75" s="228" t="s">
        <v>144</v>
      </c>
      <c r="D75" s="234" t="s">
        <v>245</v>
      </c>
      <c r="E75" s="235">
        <f t="shared" si="2"/>
        <v>5</v>
      </c>
      <c r="F75" s="235">
        <v>0</v>
      </c>
      <c r="G75" s="235">
        <v>0</v>
      </c>
      <c r="H75" s="235">
        <v>0</v>
      </c>
      <c r="I75" s="235">
        <v>5</v>
      </c>
    </row>
    <row r="76" s="211" customFormat="1" ht="24" customHeight="1" spans="1:9">
      <c r="A76" s="227" t="s">
        <v>139</v>
      </c>
      <c r="B76" s="227" t="s">
        <v>242</v>
      </c>
      <c r="C76" s="228" t="s">
        <v>154</v>
      </c>
      <c r="D76" s="234" t="s">
        <v>246</v>
      </c>
      <c r="E76" s="235">
        <f t="shared" si="2"/>
        <v>7</v>
      </c>
      <c r="F76" s="235">
        <v>0</v>
      </c>
      <c r="G76" s="235">
        <v>0</v>
      </c>
      <c r="H76" s="235">
        <v>0</v>
      </c>
      <c r="I76" s="235">
        <v>7</v>
      </c>
    </row>
    <row r="77" s="211" customFormat="1" ht="24" customHeight="1" spans="1:9">
      <c r="A77" s="227" t="s">
        <v>139</v>
      </c>
      <c r="B77" s="227" t="s">
        <v>247</v>
      </c>
      <c r="C77" s="228"/>
      <c r="D77" s="234" t="s">
        <v>248</v>
      </c>
      <c r="E77" s="235">
        <f t="shared" si="2"/>
        <v>117</v>
      </c>
      <c r="F77" s="235">
        <v>0</v>
      </c>
      <c r="G77" s="235">
        <v>0</v>
      </c>
      <c r="H77" s="235">
        <v>0</v>
      </c>
      <c r="I77" s="235">
        <v>117</v>
      </c>
    </row>
    <row r="78" s="211" customFormat="1" ht="24" customHeight="1" spans="1:9">
      <c r="A78" s="227" t="s">
        <v>139</v>
      </c>
      <c r="B78" s="227" t="s">
        <v>247</v>
      </c>
      <c r="C78" s="228" t="s">
        <v>141</v>
      </c>
      <c r="D78" s="234" t="s">
        <v>249</v>
      </c>
      <c r="E78" s="235">
        <f t="shared" si="2"/>
        <v>67</v>
      </c>
      <c r="F78" s="235">
        <v>0</v>
      </c>
      <c r="G78" s="235">
        <v>0</v>
      </c>
      <c r="H78" s="235">
        <v>0</v>
      </c>
      <c r="I78" s="235">
        <v>67</v>
      </c>
    </row>
    <row r="79" s="211" customFormat="1" ht="24" customHeight="1" spans="1:9">
      <c r="A79" s="227" t="s">
        <v>139</v>
      </c>
      <c r="B79" s="227" t="s">
        <v>247</v>
      </c>
      <c r="C79" s="228" t="s">
        <v>146</v>
      </c>
      <c r="D79" s="234" t="s">
        <v>250</v>
      </c>
      <c r="E79" s="235">
        <f t="shared" si="2"/>
        <v>50</v>
      </c>
      <c r="F79" s="235">
        <v>0</v>
      </c>
      <c r="G79" s="235">
        <v>0</v>
      </c>
      <c r="H79" s="235">
        <v>0</v>
      </c>
      <c r="I79" s="235">
        <v>50</v>
      </c>
    </row>
    <row r="80" s="211" customFormat="1" ht="24" customHeight="1" spans="1:9">
      <c r="A80" s="227" t="s">
        <v>139</v>
      </c>
      <c r="B80" s="227" t="s">
        <v>154</v>
      </c>
      <c r="C80" s="228"/>
      <c r="D80" s="234" t="s">
        <v>254</v>
      </c>
      <c r="E80" s="235">
        <f t="shared" si="2"/>
        <v>14986</v>
      </c>
      <c r="F80" s="235">
        <v>14986</v>
      </c>
      <c r="G80" s="235">
        <v>0</v>
      </c>
      <c r="H80" s="235">
        <v>0</v>
      </c>
      <c r="I80" s="235">
        <v>0</v>
      </c>
    </row>
    <row r="81" s="211" customFormat="1" ht="24" customHeight="1" spans="1:9">
      <c r="A81" s="227" t="s">
        <v>139</v>
      </c>
      <c r="B81" s="227" t="s">
        <v>154</v>
      </c>
      <c r="C81" s="228" t="s">
        <v>154</v>
      </c>
      <c r="D81" s="234" t="s">
        <v>256</v>
      </c>
      <c r="E81" s="235">
        <f t="shared" si="2"/>
        <v>14986</v>
      </c>
      <c r="F81" s="235">
        <v>14986</v>
      </c>
      <c r="G81" s="235">
        <v>0</v>
      </c>
      <c r="H81" s="235">
        <v>0</v>
      </c>
      <c r="I81" s="235">
        <v>0</v>
      </c>
    </row>
    <row r="82" s="211" customFormat="1" ht="24" customHeight="1" spans="1:9">
      <c r="A82" s="227" t="s">
        <v>257</v>
      </c>
      <c r="B82" s="227"/>
      <c r="C82" s="228"/>
      <c r="D82" s="234" t="s">
        <v>258</v>
      </c>
      <c r="E82" s="235">
        <f t="shared" si="2"/>
        <v>495</v>
      </c>
      <c r="F82" s="235">
        <v>382</v>
      </c>
      <c r="G82" s="235">
        <v>79</v>
      </c>
      <c r="H82" s="235">
        <v>0</v>
      </c>
      <c r="I82" s="235">
        <v>34</v>
      </c>
    </row>
    <row r="83" s="211" customFormat="1" ht="24" customHeight="1" spans="1:9">
      <c r="A83" s="227" t="s">
        <v>257</v>
      </c>
      <c r="B83" s="227" t="s">
        <v>148</v>
      </c>
      <c r="C83" s="228"/>
      <c r="D83" s="234" t="s">
        <v>265</v>
      </c>
      <c r="E83" s="235">
        <f t="shared" si="2"/>
        <v>495</v>
      </c>
      <c r="F83" s="235">
        <v>382</v>
      </c>
      <c r="G83" s="235">
        <v>79</v>
      </c>
      <c r="H83" s="235">
        <v>0</v>
      </c>
      <c r="I83" s="235">
        <v>34</v>
      </c>
    </row>
    <row r="84" s="211" customFormat="1" ht="24" customHeight="1" spans="1:9">
      <c r="A84" s="227" t="s">
        <v>257</v>
      </c>
      <c r="B84" s="227" t="s">
        <v>148</v>
      </c>
      <c r="C84" s="228" t="s">
        <v>141</v>
      </c>
      <c r="D84" s="234" t="s">
        <v>266</v>
      </c>
      <c r="E84" s="235">
        <f t="shared" si="2"/>
        <v>489</v>
      </c>
      <c r="F84" s="235">
        <v>382</v>
      </c>
      <c r="G84" s="235">
        <v>79</v>
      </c>
      <c r="H84" s="235">
        <v>0</v>
      </c>
      <c r="I84" s="235">
        <v>28</v>
      </c>
    </row>
    <row r="85" s="211" customFormat="1" ht="24" customHeight="1" spans="1:9">
      <c r="A85" s="227" t="s">
        <v>257</v>
      </c>
      <c r="B85" s="227" t="s">
        <v>148</v>
      </c>
      <c r="C85" s="228" t="s">
        <v>146</v>
      </c>
      <c r="D85" s="234" t="s">
        <v>267</v>
      </c>
      <c r="E85" s="235">
        <f t="shared" si="2"/>
        <v>3</v>
      </c>
      <c r="F85" s="235">
        <v>0</v>
      </c>
      <c r="G85" s="235">
        <v>0</v>
      </c>
      <c r="H85" s="235">
        <v>0</v>
      </c>
      <c r="I85" s="235">
        <v>3</v>
      </c>
    </row>
    <row r="86" s="211" customFormat="1" ht="24" customHeight="1" spans="1:9">
      <c r="A86" s="227" t="s">
        <v>257</v>
      </c>
      <c r="B86" s="227" t="s">
        <v>148</v>
      </c>
      <c r="C86" s="228" t="s">
        <v>165</v>
      </c>
      <c r="D86" s="234" t="s">
        <v>268</v>
      </c>
      <c r="E86" s="235">
        <f t="shared" si="2"/>
        <v>2</v>
      </c>
      <c r="F86" s="235">
        <v>0</v>
      </c>
      <c r="G86" s="235">
        <v>0</v>
      </c>
      <c r="H86" s="235">
        <v>0</v>
      </c>
      <c r="I86" s="235">
        <v>2</v>
      </c>
    </row>
    <row r="87" s="211" customFormat="1" ht="24" customHeight="1" spans="1:9">
      <c r="A87" s="227" t="s">
        <v>257</v>
      </c>
      <c r="B87" s="227" t="s">
        <v>148</v>
      </c>
      <c r="C87" s="228" t="s">
        <v>154</v>
      </c>
      <c r="D87" s="234" t="s">
        <v>270</v>
      </c>
      <c r="E87" s="235">
        <f t="shared" si="2"/>
        <v>1</v>
      </c>
      <c r="F87" s="235">
        <v>0</v>
      </c>
      <c r="G87" s="235">
        <v>0</v>
      </c>
      <c r="H87" s="235">
        <v>0</v>
      </c>
      <c r="I87" s="235">
        <v>1</v>
      </c>
    </row>
    <row r="88" s="211" customFormat="1" ht="24" customHeight="1" spans="1:9">
      <c r="A88" s="227" t="s">
        <v>275</v>
      </c>
      <c r="B88" s="227"/>
      <c r="C88" s="228"/>
      <c r="D88" s="234" t="s">
        <v>276</v>
      </c>
      <c r="E88" s="235">
        <f t="shared" si="2"/>
        <v>22909</v>
      </c>
      <c r="F88" s="235">
        <v>20774</v>
      </c>
      <c r="G88" s="235">
        <v>1006</v>
      </c>
      <c r="H88" s="235">
        <v>0</v>
      </c>
      <c r="I88" s="235">
        <v>1129</v>
      </c>
    </row>
    <row r="89" s="211" customFormat="1" ht="24" customHeight="1" spans="1:9">
      <c r="A89" s="227" t="s">
        <v>275</v>
      </c>
      <c r="B89" s="227" t="s">
        <v>141</v>
      </c>
      <c r="C89" s="228"/>
      <c r="D89" s="234" t="s">
        <v>277</v>
      </c>
      <c r="E89" s="235">
        <f t="shared" si="2"/>
        <v>2858</v>
      </c>
      <c r="F89" s="235">
        <v>1977</v>
      </c>
      <c r="G89" s="235">
        <v>121</v>
      </c>
      <c r="H89" s="235">
        <v>0</v>
      </c>
      <c r="I89" s="235">
        <v>760</v>
      </c>
    </row>
    <row r="90" s="211" customFormat="1" ht="24" customHeight="1" spans="1:9">
      <c r="A90" s="227" t="s">
        <v>275</v>
      </c>
      <c r="B90" s="227" t="s">
        <v>141</v>
      </c>
      <c r="C90" s="228" t="s">
        <v>141</v>
      </c>
      <c r="D90" s="234" t="s">
        <v>278</v>
      </c>
      <c r="E90" s="235">
        <f t="shared" si="2"/>
        <v>2103</v>
      </c>
      <c r="F90" s="235">
        <v>1977</v>
      </c>
      <c r="G90" s="235">
        <v>121</v>
      </c>
      <c r="H90" s="235">
        <v>0</v>
      </c>
      <c r="I90" s="235">
        <v>5</v>
      </c>
    </row>
    <row r="91" s="211" customFormat="1" ht="24" customHeight="1" spans="1:9">
      <c r="A91" s="227" t="s">
        <v>275</v>
      </c>
      <c r="B91" s="227" t="s">
        <v>141</v>
      </c>
      <c r="C91" s="228" t="s">
        <v>154</v>
      </c>
      <c r="D91" s="234" t="s">
        <v>279</v>
      </c>
      <c r="E91" s="235">
        <f t="shared" si="2"/>
        <v>755</v>
      </c>
      <c r="F91" s="235">
        <v>0</v>
      </c>
      <c r="G91" s="235">
        <v>0</v>
      </c>
      <c r="H91" s="235">
        <v>0</v>
      </c>
      <c r="I91" s="235">
        <v>755</v>
      </c>
    </row>
    <row r="92" s="211" customFormat="1" ht="24" customHeight="1" spans="1:9">
      <c r="A92" s="227" t="s">
        <v>275</v>
      </c>
      <c r="B92" s="227" t="s">
        <v>144</v>
      </c>
      <c r="C92" s="228"/>
      <c r="D92" s="234" t="s">
        <v>280</v>
      </c>
      <c r="E92" s="235">
        <f t="shared" si="2"/>
        <v>20049</v>
      </c>
      <c r="F92" s="235">
        <v>18796</v>
      </c>
      <c r="G92" s="235">
        <v>885</v>
      </c>
      <c r="H92" s="235">
        <v>0</v>
      </c>
      <c r="I92" s="235">
        <v>368</v>
      </c>
    </row>
    <row r="93" s="211" customFormat="1" ht="24" customHeight="1" spans="1:9">
      <c r="A93" s="227" t="s">
        <v>275</v>
      </c>
      <c r="B93" s="227" t="s">
        <v>144</v>
      </c>
      <c r="C93" s="228" t="s">
        <v>141</v>
      </c>
      <c r="D93" s="234" t="s">
        <v>281</v>
      </c>
      <c r="E93" s="235">
        <f t="shared" si="2"/>
        <v>94</v>
      </c>
      <c r="F93" s="235">
        <v>89</v>
      </c>
      <c r="G93" s="235">
        <v>4</v>
      </c>
      <c r="H93" s="235">
        <v>0</v>
      </c>
      <c r="I93" s="235">
        <v>1</v>
      </c>
    </row>
    <row r="94" s="211" customFormat="1" ht="24" customHeight="1" spans="1:9">
      <c r="A94" s="227" t="s">
        <v>275</v>
      </c>
      <c r="B94" s="227" t="s">
        <v>144</v>
      </c>
      <c r="C94" s="228" t="s">
        <v>144</v>
      </c>
      <c r="D94" s="234" t="s">
        <v>282</v>
      </c>
      <c r="E94" s="235">
        <f t="shared" si="2"/>
        <v>13092</v>
      </c>
      <c r="F94" s="235">
        <v>12384</v>
      </c>
      <c r="G94" s="235">
        <v>607</v>
      </c>
      <c r="H94" s="235">
        <v>0</v>
      </c>
      <c r="I94" s="235">
        <v>101</v>
      </c>
    </row>
    <row r="95" s="211" customFormat="1" ht="24" customHeight="1" spans="1:9">
      <c r="A95" s="227" t="s">
        <v>275</v>
      </c>
      <c r="B95" s="227" t="s">
        <v>144</v>
      </c>
      <c r="C95" s="228" t="s">
        <v>160</v>
      </c>
      <c r="D95" s="234" t="s">
        <v>283</v>
      </c>
      <c r="E95" s="235">
        <f t="shared" si="2"/>
        <v>6650</v>
      </c>
      <c r="F95" s="235">
        <v>6324</v>
      </c>
      <c r="G95" s="235">
        <v>273</v>
      </c>
      <c r="H95" s="235">
        <v>0</v>
      </c>
      <c r="I95" s="235">
        <v>53</v>
      </c>
    </row>
    <row r="96" s="211" customFormat="1" ht="24" customHeight="1" spans="1:9">
      <c r="A96" s="227" t="s">
        <v>275</v>
      </c>
      <c r="B96" s="227" t="s">
        <v>144</v>
      </c>
      <c r="C96" s="228" t="s">
        <v>154</v>
      </c>
      <c r="D96" s="234" t="s">
        <v>284</v>
      </c>
      <c r="E96" s="235">
        <f t="shared" si="2"/>
        <v>213</v>
      </c>
      <c r="F96" s="235">
        <v>0</v>
      </c>
      <c r="G96" s="235">
        <v>0</v>
      </c>
      <c r="H96" s="235">
        <v>0</v>
      </c>
      <c r="I96" s="235">
        <v>213</v>
      </c>
    </row>
    <row r="97" s="211" customFormat="1" ht="24" customHeight="1" spans="1:9">
      <c r="A97" s="227" t="s">
        <v>275</v>
      </c>
      <c r="B97" s="227" t="s">
        <v>154</v>
      </c>
      <c r="C97" s="228"/>
      <c r="D97" s="234" t="s">
        <v>290</v>
      </c>
      <c r="E97" s="235">
        <f t="shared" si="2"/>
        <v>1</v>
      </c>
      <c r="F97" s="235">
        <v>0</v>
      </c>
      <c r="G97" s="235">
        <v>0</v>
      </c>
      <c r="H97" s="235">
        <v>0</v>
      </c>
      <c r="I97" s="235">
        <v>1</v>
      </c>
    </row>
    <row r="98" s="211" customFormat="1" ht="24" customHeight="1" spans="1:9">
      <c r="A98" s="227" t="s">
        <v>275</v>
      </c>
      <c r="B98" s="227" t="s">
        <v>154</v>
      </c>
      <c r="C98" s="228" t="s">
        <v>154</v>
      </c>
      <c r="D98" s="234" t="s">
        <v>291</v>
      </c>
      <c r="E98" s="235">
        <f t="shared" si="2"/>
        <v>1</v>
      </c>
      <c r="F98" s="235">
        <v>0</v>
      </c>
      <c r="G98" s="235">
        <v>0</v>
      </c>
      <c r="H98" s="235">
        <v>0</v>
      </c>
      <c r="I98" s="235">
        <v>1</v>
      </c>
    </row>
    <row r="99" s="211" customFormat="1" ht="24" customHeight="1" spans="1:9">
      <c r="A99" s="227" t="s">
        <v>292</v>
      </c>
      <c r="B99" s="227"/>
      <c r="C99" s="228"/>
      <c r="D99" s="234" t="s">
        <v>293</v>
      </c>
      <c r="E99" s="235">
        <f t="shared" si="2"/>
        <v>103</v>
      </c>
      <c r="F99" s="235">
        <v>0</v>
      </c>
      <c r="G99" s="235">
        <v>0</v>
      </c>
      <c r="H99" s="235">
        <v>0</v>
      </c>
      <c r="I99" s="235">
        <v>103</v>
      </c>
    </row>
    <row r="100" s="211" customFormat="1" ht="24" customHeight="1" spans="1:9">
      <c r="A100" s="227" t="s">
        <v>292</v>
      </c>
      <c r="B100" s="227" t="s">
        <v>154</v>
      </c>
      <c r="C100" s="228"/>
      <c r="D100" s="234" t="s">
        <v>294</v>
      </c>
      <c r="E100" s="235">
        <f t="shared" si="2"/>
        <v>103</v>
      </c>
      <c r="F100" s="235">
        <v>0</v>
      </c>
      <c r="G100" s="235">
        <v>0</v>
      </c>
      <c r="H100" s="235">
        <v>0</v>
      </c>
      <c r="I100" s="235">
        <v>103</v>
      </c>
    </row>
    <row r="101" s="211" customFormat="1" ht="24" customHeight="1" spans="1:9">
      <c r="A101" s="227" t="s">
        <v>292</v>
      </c>
      <c r="B101" s="227" t="s">
        <v>154</v>
      </c>
      <c r="C101" s="228" t="s">
        <v>154</v>
      </c>
      <c r="D101" s="234" t="s">
        <v>295</v>
      </c>
      <c r="E101" s="235">
        <f t="shared" si="2"/>
        <v>103</v>
      </c>
      <c r="F101" s="235">
        <v>0</v>
      </c>
      <c r="G101" s="235">
        <v>0</v>
      </c>
      <c r="H101" s="235">
        <v>0</v>
      </c>
      <c r="I101" s="235">
        <v>103</v>
      </c>
    </row>
    <row r="102" s="211" customFormat="1" ht="24" customHeight="1" spans="1:9">
      <c r="A102" s="227" t="s">
        <v>296</v>
      </c>
      <c r="B102" s="227"/>
      <c r="C102" s="228"/>
      <c r="D102" s="234" t="s">
        <v>297</v>
      </c>
      <c r="E102" s="235">
        <f t="shared" si="2"/>
        <v>325</v>
      </c>
      <c r="F102" s="235">
        <v>243</v>
      </c>
      <c r="G102" s="235">
        <v>51</v>
      </c>
      <c r="H102" s="235">
        <v>0</v>
      </c>
      <c r="I102" s="235">
        <v>31</v>
      </c>
    </row>
    <row r="103" s="211" customFormat="1" ht="24" customHeight="1" spans="1:9">
      <c r="A103" s="227" t="s">
        <v>296</v>
      </c>
      <c r="B103" s="227" t="s">
        <v>141</v>
      </c>
      <c r="C103" s="228"/>
      <c r="D103" s="234" t="s">
        <v>298</v>
      </c>
      <c r="E103" s="235">
        <f t="shared" si="2"/>
        <v>325</v>
      </c>
      <c r="F103" s="235">
        <v>243</v>
      </c>
      <c r="G103" s="235">
        <v>51</v>
      </c>
      <c r="H103" s="235">
        <v>0</v>
      </c>
      <c r="I103" s="235">
        <v>31</v>
      </c>
    </row>
    <row r="104" s="211" customFormat="1" ht="24" customHeight="1" spans="1:9">
      <c r="A104" s="227" t="s">
        <v>296</v>
      </c>
      <c r="B104" s="227" t="s">
        <v>141</v>
      </c>
      <c r="C104" s="228" t="s">
        <v>141</v>
      </c>
      <c r="D104" s="234" t="s">
        <v>299</v>
      </c>
      <c r="E104" s="235">
        <f t="shared" ref="E104:E135" si="3">F104+G104+H104+I104</f>
        <v>295</v>
      </c>
      <c r="F104" s="235">
        <v>243</v>
      </c>
      <c r="G104" s="235">
        <v>51</v>
      </c>
      <c r="H104" s="235">
        <v>0</v>
      </c>
      <c r="I104" s="235">
        <v>1</v>
      </c>
    </row>
    <row r="105" s="211" customFormat="1" ht="24" customHeight="1" spans="1:9">
      <c r="A105" s="227" t="s">
        <v>296</v>
      </c>
      <c r="B105" s="227" t="s">
        <v>141</v>
      </c>
      <c r="C105" s="228" t="s">
        <v>285</v>
      </c>
      <c r="D105" s="234" t="s">
        <v>302</v>
      </c>
      <c r="E105" s="235">
        <f t="shared" si="3"/>
        <v>21</v>
      </c>
      <c r="F105" s="235">
        <v>0</v>
      </c>
      <c r="G105" s="235">
        <v>0</v>
      </c>
      <c r="H105" s="235">
        <v>0</v>
      </c>
      <c r="I105" s="235">
        <v>21</v>
      </c>
    </row>
    <row r="106" s="211" customFormat="1" ht="24" customHeight="1" spans="1:9">
      <c r="A106" s="227" t="s">
        <v>296</v>
      </c>
      <c r="B106" s="227" t="s">
        <v>141</v>
      </c>
      <c r="C106" s="228" t="s">
        <v>154</v>
      </c>
      <c r="D106" s="234" t="s">
        <v>303</v>
      </c>
      <c r="E106" s="235">
        <f t="shared" si="3"/>
        <v>9</v>
      </c>
      <c r="F106" s="235">
        <v>0</v>
      </c>
      <c r="G106" s="235">
        <v>0</v>
      </c>
      <c r="H106" s="235">
        <v>0</v>
      </c>
      <c r="I106" s="235">
        <v>9</v>
      </c>
    </row>
    <row r="107" s="211" customFormat="1" ht="24" customHeight="1" spans="1:9">
      <c r="A107" s="227" t="s">
        <v>307</v>
      </c>
      <c r="B107" s="227"/>
      <c r="C107" s="228"/>
      <c r="D107" s="234" t="s">
        <v>308</v>
      </c>
      <c r="E107" s="235">
        <f t="shared" si="3"/>
        <v>2145</v>
      </c>
      <c r="F107" s="235">
        <v>805</v>
      </c>
      <c r="G107" s="235">
        <v>200</v>
      </c>
      <c r="H107" s="235">
        <v>0</v>
      </c>
      <c r="I107" s="235">
        <v>1140</v>
      </c>
    </row>
    <row r="108" s="211" customFormat="1" ht="24" customHeight="1" spans="1:9">
      <c r="A108" s="227" t="s">
        <v>307</v>
      </c>
      <c r="B108" s="227" t="s">
        <v>141</v>
      </c>
      <c r="C108" s="228"/>
      <c r="D108" s="234" t="s">
        <v>309</v>
      </c>
      <c r="E108" s="235">
        <f t="shared" si="3"/>
        <v>547</v>
      </c>
      <c r="F108" s="235">
        <v>387</v>
      </c>
      <c r="G108" s="235">
        <v>106</v>
      </c>
      <c r="H108" s="235">
        <v>0</v>
      </c>
      <c r="I108" s="235">
        <v>54</v>
      </c>
    </row>
    <row r="109" s="211" customFormat="1" ht="24" customHeight="1" spans="1:9">
      <c r="A109" s="227" t="s">
        <v>307</v>
      </c>
      <c r="B109" s="227" t="s">
        <v>141</v>
      </c>
      <c r="C109" s="228" t="s">
        <v>141</v>
      </c>
      <c r="D109" s="234" t="s">
        <v>310</v>
      </c>
      <c r="E109" s="235">
        <f t="shared" si="3"/>
        <v>369</v>
      </c>
      <c r="F109" s="235">
        <v>316</v>
      </c>
      <c r="G109" s="235">
        <v>52</v>
      </c>
      <c r="H109" s="235">
        <v>0</v>
      </c>
      <c r="I109" s="235">
        <v>1</v>
      </c>
    </row>
    <row r="110" s="211" customFormat="1" ht="24" customHeight="1" spans="1:9">
      <c r="A110" s="227" t="s">
        <v>307</v>
      </c>
      <c r="B110" s="227" t="s">
        <v>141</v>
      </c>
      <c r="C110" s="228" t="s">
        <v>165</v>
      </c>
      <c r="D110" s="234" t="s">
        <v>311</v>
      </c>
      <c r="E110" s="235">
        <f t="shared" si="3"/>
        <v>104</v>
      </c>
      <c r="F110" s="235">
        <v>71</v>
      </c>
      <c r="G110" s="235">
        <v>26</v>
      </c>
      <c r="H110" s="235">
        <v>0</v>
      </c>
      <c r="I110" s="235">
        <v>7</v>
      </c>
    </row>
    <row r="111" s="211" customFormat="1" ht="24" customHeight="1" spans="1:9">
      <c r="A111" s="227" t="s">
        <v>307</v>
      </c>
      <c r="B111" s="227" t="s">
        <v>141</v>
      </c>
      <c r="C111" s="228" t="s">
        <v>148</v>
      </c>
      <c r="D111" s="234" t="s">
        <v>312</v>
      </c>
      <c r="E111" s="235">
        <f t="shared" si="3"/>
        <v>33</v>
      </c>
      <c r="F111" s="235">
        <v>0</v>
      </c>
      <c r="G111" s="235">
        <v>28</v>
      </c>
      <c r="H111" s="235">
        <v>0</v>
      </c>
      <c r="I111" s="235">
        <v>5</v>
      </c>
    </row>
    <row r="112" s="211" customFormat="1" ht="24" customHeight="1" spans="1:9">
      <c r="A112" s="227" t="s">
        <v>307</v>
      </c>
      <c r="B112" s="227" t="s">
        <v>141</v>
      </c>
      <c r="C112" s="228" t="s">
        <v>150</v>
      </c>
      <c r="D112" s="234" t="s">
        <v>313</v>
      </c>
      <c r="E112" s="235">
        <f t="shared" si="3"/>
        <v>18</v>
      </c>
      <c r="F112" s="235">
        <v>0</v>
      </c>
      <c r="G112" s="235">
        <v>0</v>
      </c>
      <c r="H112" s="235">
        <v>0</v>
      </c>
      <c r="I112" s="235">
        <v>18</v>
      </c>
    </row>
    <row r="113" s="211" customFormat="1" ht="24" customHeight="1" spans="1:9">
      <c r="A113" s="227" t="s">
        <v>307</v>
      </c>
      <c r="B113" s="227" t="s">
        <v>141</v>
      </c>
      <c r="C113" s="228" t="s">
        <v>285</v>
      </c>
      <c r="D113" s="234" t="s">
        <v>314</v>
      </c>
      <c r="E113" s="235">
        <f t="shared" si="3"/>
        <v>2</v>
      </c>
      <c r="F113" s="235">
        <v>0</v>
      </c>
      <c r="G113" s="235">
        <v>0</v>
      </c>
      <c r="H113" s="235">
        <v>0</v>
      </c>
      <c r="I113" s="235">
        <v>2</v>
      </c>
    </row>
    <row r="114" s="211" customFormat="1" ht="24" customHeight="1" spans="1:9">
      <c r="A114" s="227" t="s">
        <v>307</v>
      </c>
      <c r="B114" s="227" t="s">
        <v>141</v>
      </c>
      <c r="C114" s="228" t="s">
        <v>194</v>
      </c>
      <c r="D114" s="234" t="s">
        <v>315</v>
      </c>
      <c r="E114" s="235">
        <f t="shared" si="3"/>
        <v>1</v>
      </c>
      <c r="F114" s="235">
        <v>0</v>
      </c>
      <c r="G114" s="235">
        <v>0</v>
      </c>
      <c r="H114" s="235">
        <v>0</v>
      </c>
      <c r="I114" s="235">
        <v>1</v>
      </c>
    </row>
    <row r="115" s="211" customFormat="1" ht="24" customHeight="1" spans="1:9">
      <c r="A115" s="227" t="s">
        <v>307</v>
      </c>
      <c r="B115" s="227" t="s">
        <v>141</v>
      </c>
      <c r="C115" s="228" t="s">
        <v>154</v>
      </c>
      <c r="D115" s="234" t="s">
        <v>316</v>
      </c>
      <c r="E115" s="235">
        <f t="shared" si="3"/>
        <v>19</v>
      </c>
      <c r="F115" s="235">
        <v>0</v>
      </c>
      <c r="G115" s="235">
        <v>0</v>
      </c>
      <c r="H115" s="235">
        <v>0</v>
      </c>
      <c r="I115" s="235">
        <v>19</v>
      </c>
    </row>
    <row r="116" s="211" customFormat="1" ht="24" customHeight="1" spans="1:9">
      <c r="A116" s="227" t="s">
        <v>307</v>
      </c>
      <c r="B116" s="227" t="s">
        <v>144</v>
      </c>
      <c r="C116" s="228"/>
      <c r="D116" s="234" t="s">
        <v>317</v>
      </c>
      <c r="E116" s="235">
        <f t="shared" si="3"/>
        <v>304</v>
      </c>
      <c r="F116" s="235">
        <v>219</v>
      </c>
      <c r="G116" s="235">
        <v>43</v>
      </c>
      <c r="H116" s="235">
        <v>0</v>
      </c>
      <c r="I116" s="235">
        <v>42</v>
      </c>
    </row>
    <row r="117" s="211" customFormat="1" ht="24" customHeight="1" spans="1:9">
      <c r="A117" s="227" t="s">
        <v>307</v>
      </c>
      <c r="B117" s="227" t="s">
        <v>144</v>
      </c>
      <c r="C117" s="228" t="s">
        <v>141</v>
      </c>
      <c r="D117" s="234" t="s">
        <v>318</v>
      </c>
      <c r="E117" s="235">
        <f t="shared" si="3"/>
        <v>263</v>
      </c>
      <c r="F117" s="235">
        <v>219</v>
      </c>
      <c r="G117" s="235">
        <v>43</v>
      </c>
      <c r="H117" s="235">
        <v>0</v>
      </c>
      <c r="I117" s="235">
        <v>1</v>
      </c>
    </row>
    <row r="118" s="211" customFormat="1" ht="24" customHeight="1" spans="1:9">
      <c r="A118" s="227" t="s">
        <v>307</v>
      </c>
      <c r="B118" s="227" t="s">
        <v>144</v>
      </c>
      <c r="C118" s="228" t="s">
        <v>144</v>
      </c>
      <c r="D118" s="234" t="s">
        <v>319</v>
      </c>
      <c r="E118" s="235">
        <f t="shared" si="3"/>
        <v>40</v>
      </c>
      <c r="F118" s="235">
        <v>0</v>
      </c>
      <c r="G118" s="235">
        <v>0</v>
      </c>
      <c r="H118" s="235">
        <v>0</v>
      </c>
      <c r="I118" s="235">
        <v>40</v>
      </c>
    </row>
    <row r="119" s="211" customFormat="1" ht="24" customHeight="1" spans="1:9">
      <c r="A119" s="227" t="s">
        <v>307</v>
      </c>
      <c r="B119" s="227" t="s">
        <v>165</v>
      </c>
      <c r="C119" s="228"/>
      <c r="D119" s="234" t="s">
        <v>323</v>
      </c>
      <c r="E119" s="235">
        <f t="shared" si="3"/>
        <v>1078</v>
      </c>
      <c r="F119" s="235">
        <v>57</v>
      </c>
      <c r="G119" s="235">
        <v>16</v>
      </c>
      <c r="H119" s="235">
        <v>0</v>
      </c>
      <c r="I119" s="235">
        <v>1005</v>
      </c>
    </row>
    <row r="120" s="211" customFormat="1" ht="24" customHeight="1" spans="1:9">
      <c r="A120" s="227" t="s">
        <v>307</v>
      </c>
      <c r="B120" s="227" t="s">
        <v>165</v>
      </c>
      <c r="C120" s="228" t="s">
        <v>141</v>
      </c>
      <c r="D120" s="234" t="s">
        <v>324</v>
      </c>
      <c r="E120" s="235">
        <f t="shared" si="3"/>
        <v>10</v>
      </c>
      <c r="F120" s="235">
        <v>10</v>
      </c>
      <c r="G120" s="235">
        <v>0</v>
      </c>
      <c r="H120" s="235">
        <v>0</v>
      </c>
      <c r="I120" s="235">
        <v>0</v>
      </c>
    </row>
    <row r="121" s="211" customFormat="1" ht="24" customHeight="1" spans="1:9">
      <c r="A121" s="227" t="s">
        <v>307</v>
      </c>
      <c r="B121" s="227" t="s">
        <v>165</v>
      </c>
      <c r="C121" s="228" t="s">
        <v>144</v>
      </c>
      <c r="D121" s="234" t="s">
        <v>325</v>
      </c>
      <c r="E121" s="235">
        <f t="shared" si="3"/>
        <v>173</v>
      </c>
      <c r="F121" s="235">
        <v>0</v>
      </c>
      <c r="G121" s="235">
        <v>0</v>
      </c>
      <c r="H121" s="235">
        <v>0</v>
      </c>
      <c r="I121" s="235">
        <v>173</v>
      </c>
    </row>
    <row r="122" s="211" customFormat="1" ht="24" customHeight="1" spans="1:9">
      <c r="A122" s="227" t="s">
        <v>307</v>
      </c>
      <c r="B122" s="227" t="s">
        <v>165</v>
      </c>
      <c r="C122" s="228" t="s">
        <v>160</v>
      </c>
      <c r="D122" s="234" t="s">
        <v>326</v>
      </c>
      <c r="E122" s="235">
        <f t="shared" ref="E122:E172" si="4">F122+G122+H122+I122</f>
        <v>895</v>
      </c>
      <c r="F122" s="235">
        <v>47</v>
      </c>
      <c r="G122" s="235">
        <v>16</v>
      </c>
      <c r="H122" s="235">
        <v>0</v>
      </c>
      <c r="I122" s="235">
        <v>832</v>
      </c>
    </row>
    <row r="123" s="211" customFormat="1" ht="24" customHeight="1" spans="1:9">
      <c r="A123" s="227" t="s">
        <v>307</v>
      </c>
      <c r="B123" s="227" t="s">
        <v>152</v>
      </c>
      <c r="C123" s="228"/>
      <c r="D123" s="234" t="s">
        <v>330</v>
      </c>
      <c r="E123" s="235">
        <f t="shared" si="4"/>
        <v>3</v>
      </c>
      <c r="F123" s="235">
        <v>0</v>
      </c>
      <c r="G123" s="235">
        <v>0</v>
      </c>
      <c r="H123" s="235">
        <v>0</v>
      </c>
      <c r="I123" s="235">
        <v>3</v>
      </c>
    </row>
    <row r="124" s="211" customFormat="1" ht="24" customHeight="1" spans="1:9">
      <c r="A124" s="227" t="s">
        <v>307</v>
      </c>
      <c r="B124" s="227" t="s">
        <v>152</v>
      </c>
      <c r="C124" s="228" t="s">
        <v>154</v>
      </c>
      <c r="D124" s="234" t="s">
        <v>332</v>
      </c>
      <c r="E124" s="235">
        <f t="shared" si="4"/>
        <v>3</v>
      </c>
      <c r="F124" s="235">
        <v>0</v>
      </c>
      <c r="G124" s="235">
        <v>0</v>
      </c>
      <c r="H124" s="235">
        <v>0</v>
      </c>
      <c r="I124" s="235">
        <v>3</v>
      </c>
    </row>
    <row r="125" s="211" customFormat="1" ht="24" customHeight="1" spans="1:9">
      <c r="A125" s="227" t="s">
        <v>307</v>
      </c>
      <c r="B125" s="227" t="s">
        <v>285</v>
      </c>
      <c r="C125" s="228"/>
      <c r="D125" s="234" t="s">
        <v>333</v>
      </c>
      <c r="E125" s="235">
        <f t="shared" si="4"/>
        <v>5</v>
      </c>
      <c r="F125" s="235">
        <v>0</v>
      </c>
      <c r="G125" s="235">
        <v>0</v>
      </c>
      <c r="H125" s="235">
        <v>0</v>
      </c>
      <c r="I125" s="235">
        <v>5</v>
      </c>
    </row>
    <row r="126" s="211" customFormat="1" ht="24" customHeight="1" spans="1:9">
      <c r="A126" s="227" t="s">
        <v>307</v>
      </c>
      <c r="B126" s="227" t="s">
        <v>285</v>
      </c>
      <c r="C126" s="228" t="s">
        <v>141</v>
      </c>
      <c r="D126" s="234" t="s">
        <v>334</v>
      </c>
      <c r="E126" s="235">
        <f t="shared" si="4"/>
        <v>5</v>
      </c>
      <c r="F126" s="235">
        <v>0</v>
      </c>
      <c r="G126" s="235">
        <v>0</v>
      </c>
      <c r="H126" s="235">
        <v>0</v>
      </c>
      <c r="I126" s="235">
        <v>5</v>
      </c>
    </row>
    <row r="127" s="211" customFormat="1" ht="24" customHeight="1" spans="1:9">
      <c r="A127" s="227" t="s">
        <v>307</v>
      </c>
      <c r="B127" s="227" t="s">
        <v>198</v>
      </c>
      <c r="C127" s="228"/>
      <c r="D127" s="234" t="s">
        <v>339</v>
      </c>
      <c r="E127" s="235">
        <f t="shared" si="4"/>
        <v>101</v>
      </c>
      <c r="F127" s="235">
        <v>69</v>
      </c>
      <c r="G127" s="235">
        <v>17</v>
      </c>
      <c r="H127" s="235">
        <v>0</v>
      </c>
      <c r="I127" s="235">
        <v>15</v>
      </c>
    </row>
    <row r="128" s="211" customFormat="1" ht="24" customHeight="1" spans="1:9">
      <c r="A128" s="227" t="s">
        <v>307</v>
      </c>
      <c r="B128" s="227" t="s">
        <v>198</v>
      </c>
      <c r="C128" s="228" t="s">
        <v>141</v>
      </c>
      <c r="D128" s="234" t="s">
        <v>340</v>
      </c>
      <c r="E128" s="235">
        <f t="shared" si="4"/>
        <v>69</v>
      </c>
      <c r="F128" s="235">
        <v>69</v>
      </c>
      <c r="G128" s="235">
        <v>0</v>
      </c>
      <c r="H128" s="235">
        <v>0</v>
      </c>
      <c r="I128" s="235">
        <v>0</v>
      </c>
    </row>
    <row r="129" s="211" customFormat="1" ht="24" customHeight="1" spans="1:9">
      <c r="A129" s="227" t="s">
        <v>307</v>
      </c>
      <c r="B129" s="227" t="s">
        <v>198</v>
      </c>
      <c r="C129" s="228" t="s">
        <v>144</v>
      </c>
      <c r="D129" s="234" t="s">
        <v>341</v>
      </c>
      <c r="E129" s="235">
        <f t="shared" si="4"/>
        <v>32</v>
      </c>
      <c r="F129" s="235">
        <v>0</v>
      </c>
      <c r="G129" s="235">
        <v>17</v>
      </c>
      <c r="H129" s="235">
        <v>0</v>
      </c>
      <c r="I129" s="235">
        <v>15</v>
      </c>
    </row>
    <row r="130" s="211" customFormat="1" ht="24" customHeight="1" spans="1:9">
      <c r="A130" s="227" t="s">
        <v>307</v>
      </c>
      <c r="B130" s="227" t="s">
        <v>216</v>
      </c>
      <c r="C130" s="228"/>
      <c r="D130" s="234" t="s">
        <v>368</v>
      </c>
      <c r="E130" s="235">
        <f t="shared" si="4"/>
        <v>106</v>
      </c>
      <c r="F130" s="235">
        <v>73</v>
      </c>
      <c r="G130" s="235">
        <v>17</v>
      </c>
      <c r="H130" s="235">
        <v>0</v>
      </c>
      <c r="I130" s="235">
        <v>16</v>
      </c>
    </row>
    <row r="131" s="211" customFormat="1" ht="24" customHeight="1" spans="1:9">
      <c r="A131" s="227" t="s">
        <v>307</v>
      </c>
      <c r="B131" s="227" t="s">
        <v>216</v>
      </c>
      <c r="C131" s="228" t="s">
        <v>141</v>
      </c>
      <c r="D131" s="234" t="s">
        <v>369</v>
      </c>
      <c r="E131" s="235">
        <f t="shared" si="4"/>
        <v>90</v>
      </c>
      <c r="F131" s="235">
        <v>73</v>
      </c>
      <c r="G131" s="235">
        <v>17</v>
      </c>
      <c r="H131" s="235">
        <v>0</v>
      </c>
      <c r="I131" s="235">
        <v>0</v>
      </c>
    </row>
    <row r="132" s="211" customFormat="1" ht="24" customHeight="1" spans="1:9">
      <c r="A132" s="227" t="s">
        <v>307</v>
      </c>
      <c r="B132" s="227" t="s">
        <v>216</v>
      </c>
      <c r="C132" s="228" t="s">
        <v>144</v>
      </c>
      <c r="D132" s="234" t="s">
        <v>370</v>
      </c>
      <c r="E132" s="235">
        <f t="shared" si="4"/>
        <v>16</v>
      </c>
      <c r="F132" s="235">
        <v>0</v>
      </c>
      <c r="G132" s="235">
        <v>0</v>
      </c>
      <c r="H132" s="235">
        <v>0</v>
      </c>
      <c r="I132" s="235">
        <v>16</v>
      </c>
    </row>
    <row r="133" s="211" customFormat="1" ht="24" customHeight="1" spans="1:9">
      <c r="A133" s="227" t="s">
        <v>372</v>
      </c>
      <c r="B133" s="227"/>
      <c r="C133" s="228"/>
      <c r="D133" s="234" t="s">
        <v>373</v>
      </c>
      <c r="E133" s="235">
        <f t="shared" si="4"/>
        <v>2058</v>
      </c>
      <c r="F133" s="235">
        <f>1964-543-6</f>
        <v>1415</v>
      </c>
      <c r="G133" s="235">
        <v>224</v>
      </c>
      <c r="H133" s="235">
        <v>0</v>
      </c>
      <c r="I133" s="235">
        <v>419</v>
      </c>
    </row>
    <row r="134" s="211" customFormat="1" ht="24" customHeight="1" spans="1:9">
      <c r="A134" s="227" t="s">
        <v>372</v>
      </c>
      <c r="B134" s="227" t="s">
        <v>141</v>
      </c>
      <c r="C134" s="228"/>
      <c r="D134" s="234" t="s">
        <v>374</v>
      </c>
      <c r="E134" s="235">
        <f t="shared" si="4"/>
        <v>997</v>
      </c>
      <c r="F134" s="235">
        <v>799</v>
      </c>
      <c r="G134" s="235">
        <v>193</v>
      </c>
      <c r="H134" s="235">
        <v>0</v>
      </c>
      <c r="I134" s="235">
        <v>5</v>
      </c>
    </row>
    <row r="135" s="211" customFormat="1" ht="24" customHeight="1" spans="1:9">
      <c r="A135" s="227" t="s">
        <v>372</v>
      </c>
      <c r="B135" s="227" t="s">
        <v>141</v>
      </c>
      <c r="C135" s="228" t="s">
        <v>141</v>
      </c>
      <c r="D135" s="234" t="s">
        <v>375</v>
      </c>
      <c r="E135" s="235">
        <f t="shared" si="4"/>
        <v>997</v>
      </c>
      <c r="F135" s="235">
        <v>799</v>
      </c>
      <c r="G135" s="235">
        <v>193</v>
      </c>
      <c r="H135" s="235">
        <v>0</v>
      </c>
      <c r="I135" s="235">
        <v>5</v>
      </c>
    </row>
    <row r="136" s="211" customFormat="1" ht="24" customHeight="1" spans="1:9">
      <c r="A136" s="227" t="s">
        <v>372</v>
      </c>
      <c r="B136" s="227" t="s">
        <v>146</v>
      </c>
      <c r="C136" s="228"/>
      <c r="D136" s="234" t="s">
        <v>382</v>
      </c>
      <c r="E136" s="235">
        <f t="shared" si="4"/>
        <v>42</v>
      </c>
      <c r="F136" s="235">
        <v>0</v>
      </c>
      <c r="G136" s="235">
        <v>0</v>
      </c>
      <c r="H136" s="235">
        <v>0</v>
      </c>
      <c r="I136" s="235">
        <v>42</v>
      </c>
    </row>
    <row r="137" s="211" customFormat="1" ht="24" customHeight="1" spans="1:9">
      <c r="A137" s="227" t="s">
        <v>372</v>
      </c>
      <c r="B137" s="227" t="s">
        <v>146</v>
      </c>
      <c r="C137" s="228" t="s">
        <v>160</v>
      </c>
      <c r="D137" s="234" t="s">
        <v>385</v>
      </c>
      <c r="E137" s="235">
        <f t="shared" si="4"/>
        <v>15</v>
      </c>
      <c r="F137" s="235">
        <v>0</v>
      </c>
      <c r="G137" s="235">
        <v>0</v>
      </c>
      <c r="H137" s="235">
        <v>0</v>
      </c>
      <c r="I137" s="235">
        <v>15</v>
      </c>
    </row>
    <row r="138" s="211" customFormat="1" ht="24" customHeight="1" spans="1:9">
      <c r="A138" s="227" t="s">
        <v>372</v>
      </c>
      <c r="B138" s="227" t="s">
        <v>146</v>
      </c>
      <c r="C138" s="228" t="s">
        <v>285</v>
      </c>
      <c r="D138" s="234" t="s">
        <v>387</v>
      </c>
      <c r="E138" s="235">
        <f t="shared" si="4"/>
        <v>27</v>
      </c>
      <c r="F138" s="235">
        <v>0</v>
      </c>
      <c r="G138" s="235">
        <v>0</v>
      </c>
      <c r="H138" s="235">
        <v>0</v>
      </c>
      <c r="I138" s="235">
        <v>27</v>
      </c>
    </row>
    <row r="139" s="211" customFormat="1" ht="24" customHeight="1" spans="1:9">
      <c r="A139" s="227" t="s">
        <v>372</v>
      </c>
      <c r="B139" s="227" t="s">
        <v>150</v>
      </c>
      <c r="C139" s="228"/>
      <c r="D139" s="234" t="s">
        <v>391</v>
      </c>
      <c r="E139" s="235">
        <f t="shared" si="4"/>
        <v>356</v>
      </c>
      <c r="F139" s="235">
        <v>0</v>
      </c>
      <c r="G139" s="235">
        <v>0</v>
      </c>
      <c r="H139" s="235">
        <v>0</v>
      </c>
      <c r="I139" s="235">
        <v>356</v>
      </c>
    </row>
    <row r="140" s="211" customFormat="1" ht="24" customHeight="1" spans="1:9">
      <c r="A140" s="227" t="s">
        <v>372</v>
      </c>
      <c r="B140" s="227" t="s">
        <v>150</v>
      </c>
      <c r="C140" s="228" t="s">
        <v>392</v>
      </c>
      <c r="D140" s="234" t="s">
        <v>393</v>
      </c>
      <c r="E140" s="235">
        <f t="shared" si="4"/>
        <v>356</v>
      </c>
      <c r="F140" s="235">
        <v>0</v>
      </c>
      <c r="G140" s="235">
        <v>0</v>
      </c>
      <c r="H140" s="235">
        <v>0</v>
      </c>
      <c r="I140" s="235">
        <v>356</v>
      </c>
    </row>
    <row r="141" s="211" customFormat="1" ht="24" customHeight="1" spans="1:9">
      <c r="A141" s="227" t="s">
        <v>372</v>
      </c>
      <c r="B141" s="227" t="s">
        <v>198</v>
      </c>
      <c r="C141" s="228"/>
      <c r="D141" s="234" t="s">
        <v>394</v>
      </c>
      <c r="E141" s="235">
        <f t="shared" si="4"/>
        <v>483</v>
      </c>
      <c r="F141" s="235">
        <v>483</v>
      </c>
      <c r="G141" s="235">
        <v>0</v>
      </c>
      <c r="H141" s="235">
        <v>0</v>
      </c>
      <c r="I141" s="235">
        <v>0</v>
      </c>
    </row>
    <row r="142" s="211" customFormat="1" ht="24" customHeight="1" spans="1:9">
      <c r="A142" s="227" t="s">
        <v>372</v>
      </c>
      <c r="B142" s="227" t="s">
        <v>198</v>
      </c>
      <c r="C142" s="228" t="s">
        <v>141</v>
      </c>
      <c r="D142" s="234" t="s">
        <v>395</v>
      </c>
      <c r="E142" s="235">
        <f t="shared" si="4"/>
        <v>477</v>
      </c>
      <c r="F142" s="235">
        <v>477</v>
      </c>
      <c r="G142" s="235">
        <v>0</v>
      </c>
      <c r="H142" s="235">
        <v>0</v>
      </c>
      <c r="I142" s="235">
        <v>0</v>
      </c>
    </row>
    <row r="143" s="211" customFormat="1" ht="24" customHeight="1" spans="1:9">
      <c r="A143" s="227" t="s">
        <v>372</v>
      </c>
      <c r="B143" s="227" t="s">
        <v>204</v>
      </c>
      <c r="C143" s="228"/>
      <c r="D143" s="234" t="s">
        <v>402</v>
      </c>
      <c r="E143" s="235">
        <f t="shared" si="4"/>
        <v>1</v>
      </c>
      <c r="F143" s="235">
        <v>0</v>
      </c>
      <c r="G143" s="235">
        <v>0</v>
      </c>
      <c r="H143" s="235">
        <v>0</v>
      </c>
      <c r="I143" s="235">
        <v>1</v>
      </c>
    </row>
    <row r="144" s="211" customFormat="1" ht="24" customHeight="1" spans="1:9">
      <c r="A144" s="227" t="s">
        <v>372</v>
      </c>
      <c r="B144" s="227" t="s">
        <v>204</v>
      </c>
      <c r="C144" s="228" t="s">
        <v>141</v>
      </c>
      <c r="D144" s="234" t="s">
        <v>403</v>
      </c>
      <c r="E144" s="235">
        <f t="shared" si="4"/>
        <v>1</v>
      </c>
      <c r="F144" s="235">
        <v>0</v>
      </c>
      <c r="G144" s="235">
        <v>0</v>
      </c>
      <c r="H144" s="235">
        <v>0</v>
      </c>
      <c r="I144" s="235">
        <v>1</v>
      </c>
    </row>
    <row r="145" s="211" customFormat="1" ht="24" customHeight="1" spans="1:9">
      <c r="A145" s="227" t="s">
        <v>372</v>
      </c>
      <c r="B145" s="227" t="s">
        <v>404</v>
      </c>
      <c r="C145" s="228"/>
      <c r="D145" s="234" t="s">
        <v>405</v>
      </c>
      <c r="E145" s="235">
        <f t="shared" si="4"/>
        <v>186</v>
      </c>
      <c r="F145" s="235">
        <v>139</v>
      </c>
      <c r="G145" s="235">
        <v>31</v>
      </c>
      <c r="H145" s="235">
        <v>0</v>
      </c>
      <c r="I145" s="235">
        <v>16</v>
      </c>
    </row>
    <row r="146" s="211" customFormat="1" ht="24" customHeight="1" spans="1:9">
      <c r="A146" s="227" t="s">
        <v>372</v>
      </c>
      <c r="B146" s="227" t="s">
        <v>404</v>
      </c>
      <c r="C146" s="228" t="s">
        <v>141</v>
      </c>
      <c r="D146" s="234" t="s">
        <v>249</v>
      </c>
      <c r="E146" s="235">
        <f t="shared" si="4"/>
        <v>171</v>
      </c>
      <c r="F146" s="235">
        <v>139</v>
      </c>
      <c r="G146" s="235">
        <v>31</v>
      </c>
      <c r="H146" s="235">
        <v>0</v>
      </c>
      <c r="I146" s="235">
        <v>1</v>
      </c>
    </row>
    <row r="147" s="211" customFormat="1" ht="24" customHeight="1" spans="1:9">
      <c r="A147" s="227" t="s">
        <v>372</v>
      </c>
      <c r="B147" s="227" t="s">
        <v>404</v>
      </c>
      <c r="C147" s="228" t="s">
        <v>148</v>
      </c>
      <c r="D147" s="234" t="s">
        <v>406</v>
      </c>
      <c r="E147" s="235">
        <f t="shared" si="4"/>
        <v>16</v>
      </c>
      <c r="F147" s="235">
        <v>0</v>
      </c>
      <c r="G147" s="235">
        <v>0</v>
      </c>
      <c r="H147" s="235">
        <v>0</v>
      </c>
      <c r="I147" s="235">
        <v>16</v>
      </c>
    </row>
    <row r="148" s="211" customFormat="1" ht="24" customHeight="1" spans="1:9">
      <c r="A148" s="227" t="s">
        <v>415</v>
      </c>
      <c r="B148" s="227"/>
      <c r="C148" s="228"/>
      <c r="D148" s="234" t="s">
        <v>416</v>
      </c>
      <c r="E148" s="235">
        <f t="shared" si="4"/>
        <v>3343</v>
      </c>
      <c r="F148" s="235">
        <f>2970-536</f>
        <v>2434</v>
      </c>
      <c r="G148" s="235">
        <v>501</v>
      </c>
      <c r="H148" s="235">
        <v>0</v>
      </c>
      <c r="I148" s="235">
        <v>408</v>
      </c>
    </row>
    <row r="149" s="211" customFormat="1" ht="24" customHeight="1" spans="1:9">
      <c r="A149" s="227" t="s">
        <v>415</v>
      </c>
      <c r="B149" s="227" t="s">
        <v>141</v>
      </c>
      <c r="C149" s="228"/>
      <c r="D149" s="234" t="s">
        <v>417</v>
      </c>
      <c r="E149" s="235">
        <f t="shared" si="4"/>
        <v>2944</v>
      </c>
      <c r="F149" s="235">
        <f>2970-536</f>
        <v>2434</v>
      </c>
      <c r="G149" s="235">
        <v>477</v>
      </c>
      <c r="H149" s="235">
        <v>0</v>
      </c>
      <c r="I149" s="235">
        <v>33</v>
      </c>
    </row>
    <row r="150" s="211" customFormat="1" ht="24" customHeight="1" spans="1:9">
      <c r="A150" s="227" t="s">
        <v>415</v>
      </c>
      <c r="B150" s="227" t="s">
        <v>141</v>
      </c>
      <c r="C150" s="228" t="s">
        <v>141</v>
      </c>
      <c r="D150" s="234" t="s">
        <v>418</v>
      </c>
      <c r="E150" s="235">
        <f t="shared" si="4"/>
        <v>2940</v>
      </c>
      <c r="F150" s="235">
        <v>2434</v>
      </c>
      <c r="G150" s="235">
        <v>477</v>
      </c>
      <c r="H150" s="235">
        <v>0</v>
      </c>
      <c r="I150" s="235">
        <v>29</v>
      </c>
    </row>
    <row r="151" s="211" customFormat="1" ht="24" customHeight="1" spans="1:9">
      <c r="A151" s="227" t="s">
        <v>415</v>
      </c>
      <c r="B151" s="227" t="s">
        <v>141</v>
      </c>
      <c r="C151" s="228" t="s">
        <v>146</v>
      </c>
      <c r="D151" s="234" t="s">
        <v>419</v>
      </c>
      <c r="E151" s="235">
        <f t="shared" si="4"/>
        <v>4</v>
      </c>
      <c r="F151" s="235">
        <v>0</v>
      </c>
      <c r="G151" s="235">
        <v>0</v>
      </c>
      <c r="H151" s="235">
        <v>0</v>
      </c>
      <c r="I151" s="235">
        <v>4</v>
      </c>
    </row>
    <row r="152" s="211" customFormat="1" ht="24" customHeight="1" spans="1:9">
      <c r="A152" s="227" t="s">
        <v>415</v>
      </c>
      <c r="B152" s="227" t="s">
        <v>160</v>
      </c>
      <c r="C152" s="228"/>
      <c r="D152" s="234" t="s">
        <v>421</v>
      </c>
      <c r="E152" s="235">
        <f t="shared" si="4"/>
        <v>102</v>
      </c>
      <c r="F152" s="235">
        <v>0</v>
      </c>
      <c r="G152" s="235">
        <v>0</v>
      </c>
      <c r="H152" s="235">
        <v>0</v>
      </c>
      <c r="I152" s="235">
        <v>102</v>
      </c>
    </row>
    <row r="153" s="211" customFormat="1" ht="24" customHeight="1" spans="1:9">
      <c r="A153" s="227" t="s">
        <v>415</v>
      </c>
      <c r="B153" s="227" t="s">
        <v>160</v>
      </c>
      <c r="C153" s="228" t="s">
        <v>154</v>
      </c>
      <c r="D153" s="234" t="s">
        <v>422</v>
      </c>
      <c r="E153" s="235">
        <f t="shared" si="4"/>
        <v>102</v>
      </c>
      <c r="F153" s="235">
        <v>0</v>
      </c>
      <c r="G153" s="235">
        <v>0</v>
      </c>
      <c r="H153" s="235">
        <v>0</v>
      </c>
      <c r="I153" s="235">
        <v>102</v>
      </c>
    </row>
    <row r="154" s="211" customFormat="1" ht="24" customHeight="1" spans="1:9">
      <c r="A154" s="227" t="s">
        <v>415</v>
      </c>
      <c r="B154" s="227" t="s">
        <v>165</v>
      </c>
      <c r="C154" s="228"/>
      <c r="D154" s="234" t="s">
        <v>423</v>
      </c>
      <c r="E154" s="235">
        <f t="shared" si="4"/>
        <v>241</v>
      </c>
      <c r="F154" s="235">
        <v>0</v>
      </c>
      <c r="G154" s="235">
        <v>24</v>
      </c>
      <c r="H154" s="235">
        <v>0</v>
      </c>
      <c r="I154" s="235">
        <v>217</v>
      </c>
    </row>
    <row r="155" s="211" customFormat="1" ht="24" customHeight="1" spans="1:9">
      <c r="A155" s="227" t="s">
        <v>415</v>
      </c>
      <c r="B155" s="227" t="s">
        <v>165</v>
      </c>
      <c r="C155" s="228" t="s">
        <v>141</v>
      </c>
      <c r="D155" s="234" t="s">
        <v>424</v>
      </c>
      <c r="E155" s="235">
        <f t="shared" si="4"/>
        <v>241</v>
      </c>
      <c r="F155" s="235">
        <v>0</v>
      </c>
      <c r="G155" s="235">
        <v>24</v>
      </c>
      <c r="H155" s="235">
        <v>0</v>
      </c>
      <c r="I155" s="235">
        <v>217</v>
      </c>
    </row>
    <row r="156" s="211" customFormat="1" ht="24" customHeight="1" spans="1:9">
      <c r="A156" s="227" t="s">
        <v>415</v>
      </c>
      <c r="B156" s="227" t="s">
        <v>154</v>
      </c>
      <c r="C156" s="228"/>
      <c r="D156" s="234" t="s">
        <v>425</v>
      </c>
      <c r="E156" s="235">
        <f t="shared" si="4"/>
        <v>56</v>
      </c>
      <c r="F156" s="235">
        <v>0</v>
      </c>
      <c r="G156" s="235">
        <v>0</v>
      </c>
      <c r="H156" s="235">
        <v>0</v>
      </c>
      <c r="I156" s="235">
        <v>56</v>
      </c>
    </row>
    <row r="157" s="211" customFormat="1" ht="24" customHeight="1" spans="1:9">
      <c r="A157" s="227" t="s">
        <v>415</v>
      </c>
      <c r="B157" s="227" t="s">
        <v>154</v>
      </c>
      <c r="C157" s="228" t="s">
        <v>141</v>
      </c>
      <c r="D157" s="234" t="s">
        <v>426</v>
      </c>
      <c r="E157" s="235">
        <f t="shared" si="4"/>
        <v>56</v>
      </c>
      <c r="F157" s="235">
        <v>0</v>
      </c>
      <c r="G157" s="235">
        <v>0</v>
      </c>
      <c r="H157" s="235">
        <v>0</v>
      </c>
      <c r="I157" s="235">
        <v>56</v>
      </c>
    </row>
    <row r="158" s="211" customFormat="1" ht="24" customHeight="1" spans="1:9">
      <c r="A158" s="227" t="s">
        <v>427</v>
      </c>
      <c r="B158" s="227"/>
      <c r="C158" s="228"/>
      <c r="D158" s="234" t="s">
        <v>428</v>
      </c>
      <c r="E158" s="235">
        <f t="shared" si="4"/>
        <v>2467</v>
      </c>
      <c r="F158" s="235">
        <v>786</v>
      </c>
      <c r="G158" s="235">
        <v>185</v>
      </c>
      <c r="H158" s="235">
        <v>0</v>
      </c>
      <c r="I158" s="235">
        <v>1496</v>
      </c>
    </row>
    <row r="159" s="211" customFormat="1" ht="24" customHeight="1" spans="1:9">
      <c r="A159" s="227" t="s">
        <v>427</v>
      </c>
      <c r="B159" s="227" t="s">
        <v>141</v>
      </c>
      <c r="C159" s="228"/>
      <c r="D159" s="234" t="s">
        <v>429</v>
      </c>
      <c r="E159" s="235">
        <f t="shared" si="4"/>
        <v>508</v>
      </c>
      <c r="F159" s="235">
        <v>370</v>
      </c>
      <c r="G159" s="235">
        <v>83</v>
      </c>
      <c r="H159" s="235">
        <v>0</v>
      </c>
      <c r="I159" s="235">
        <v>55</v>
      </c>
    </row>
    <row r="160" s="211" customFormat="1" ht="24" customHeight="1" spans="1:9">
      <c r="A160" s="227" t="s">
        <v>427</v>
      </c>
      <c r="B160" s="227" t="s">
        <v>141</v>
      </c>
      <c r="C160" s="228" t="s">
        <v>141</v>
      </c>
      <c r="D160" s="234" t="s">
        <v>430</v>
      </c>
      <c r="E160" s="235">
        <f t="shared" si="4"/>
        <v>455</v>
      </c>
      <c r="F160" s="235">
        <v>370</v>
      </c>
      <c r="G160" s="235">
        <v>83</v>
      </c>
      <c r="H160" s="235">
        <v>0</v>
      </c>
      <c r="I160" s="235">
        <v>2</v>
      </c>
    </row>
    <row r="161" s="211" customFormat="1" ht="24" customHeight="1" spans="1:9">
      <c r="A161" s="227" t="s">
        <v>427</v>
      </c>
      <c r="B161" s="227" t="s">
        <v>141</v>
      </c>
      <c r="C161" s="228" t="s">
        <v>144</v>
      </c>
      <c r="D161" s="234" t="s">
        <v>431</v>
      </c>
      <c r="E161" s="235">
        <f t="shared" si="4"/>
        <v>53</v>
      </c>
      <c r="F161" s="235">
        <v>0</v>
      </c>
      <c r="G161" s="235">
        <v>0</v>
      </c>
      <c r="H161" s="235">
        <v>0</v>
      </c>
      <c r="I161" s="235">
        <v>53</v>
      </c>
    </row>
    <row r="162" s="211" customFormat="1" ht="24" customHeight="1" spans="1:9">
      <c r="A162" s="227" t="s">
        <v>427</v>
      </c>
      <c r="B162" s="227" t="s">
        <v>160</v>
      </c>
      <c r="C162" s="228"/>
      <c r="D162" s="234" t="s">
        <v>432</v>
      </c>
      <c r="E162" s="235">
        <f t="shared" si="4"/>
        <v>528</v>
      </c>
      <c r="F162" s="235">
        <v>416</v>
      </c>
      <c r="G162" s="235">
        <v>102</v>
      </c>
      <c r="H162" s="235">
        <v>0</v>
      </c>
      <c r="I162" s="235">
        <v>10</v>
      </c>
    </row>
    <row r="163" s="211" customFormat="1" ht="24" customHeight="1" spans="1:9">
      <c r="A163" s="227" t="s">
        <v>427</v>
      </c>
      <c r="B163" s="227" t="s">
        <v>160</v>
      </c>
      <c r="C163" s="228" t="s">
        <v>141</v>
      </c>
      <c r="D163" s="234" t="s">
        <v>433</v>
      </c>
      <c r="E163" s="235">
        <f t="shared" si="4"/>
        <v>527</v>
      </c>
      <c r="F163" s="235">
        <v>416</v>
      </c>
      <c r="G163" s="235">
        <v>102</v>
      </c>
      <c r="H163" s="235">
        <v>0</v>
      </c>
      <c r="I163" s="235">
        <v>9</v>
      </c>
    </row>
    <row r="164" s="211" customFormat="1" ht="24" customHeight="1" spans="1:9">
      <c r="A164" s="227" t="s">
        <v>427</v>
      </c>
      <c r="B164" s="227" t="s">
        <v>160</v>
      </c>
      <c r="C164" s="228" t="s">
        <v>144</v>
      </c>
      <c r="D164" s="234" t="s">
        <v>434</v>
      </c>
      <c r="E164" s="235">
        <f t="shared" si="4"/>
        <v>1</v>
      </c>
      <c r="F164" s="235">
        <v>0</v>
      </c>
      <c r="G164" s="235">
        <v>0</v>
      </c>
      <c r="H164" s="235">
        <v>0</v>
      </c>
      <c r="I164" s="235">
        <v>1</v>
      </c>
    </row>
    <row r="165" s="211" customFormat="1" ht="24" customHeight="1" spans="1:9">
      <c r="A165" s="229" t="s">
        <v>427</v>
      </c>
      <c r="B165" s="229" t="s">
        <v>150</v>
      </c>
      <c r="C165" s="237"/>
      <c r="D165" s="229" t="s">
        <v>444</v>
      </c>
      <c r="E165" s="235">
        <f t="shared" si="4"/>
        <v>1432</v>
      </c>
      <c r="F165" s="235">
        <v>0</v>
      </c>
      <c r="G165" s="235">
        <v>0</v>
      </c>
      <c r="H165" s="235">
        <v>0</v>
      </c>
      <c r="I165" s="235">
        <v>1432</v>
      </c>
    </row>
    <row r="166" s="211" customFormat="1" ht="24" customHeight="1" spans="1:9">
      <c r="A166" s="229" t="s">
        <v>427</v>
      </c>
      <c r="B166" s="229" t="s">
        <v>150</v>
      </c>
      <c r="C166" s="237" t="s">
        <v>165</v>
      </c>
      <c r="D166" s="229" t="s">
        <v>445</v>
      </c>
      <c r="E166" s="235">
        <f t="shared" si="4"/>
        <v>1432</v>
      </c>
      <c r="F166" s="235">
        <v>0</v>
      </c>
      <c r="G166" s="235">
        <v>0</v>
      </c>
      <c r="H166" s="235">
        <v>0</v>
      </c>
      <c r="I166" s="235">
        <v>1432</v>
      </c>
    </row>
    <row r="167" s="211" customFormat="1" ht="24" customHeight="1" spans="1:16378">
      <c r="A167" s="238" t="s">
        <v>448</v>
      </c>
      <c r="B167" s="238"/>
      <c r="C167" s="239"/>
      <c r="D167" s="240" t="s">
        <v>449</v>
      </c>
      <c r="E167" s="235">
        <f t="shared" si="4"/>
        <v>13</v>
      </c>
      <c r="F167" s="235">
        <v>0</v>
      </c>
      <c r="G167" s="235">
        <v>0</v>
      </c>
      <c r="H167" s="235">
        <v>0</v>
      </c>
      <c r="I167" s="235">
        <v>13</v>
      </c>
      <c r="XEF167" s="167"/>
      <c r="XEG167" s="167"/>
      <c r="XEH167" s="167"/>
      <c r="XEI167" s="167"/>
      <c r="XEJ167" s="167"/>
      <c r="XEK167" s="167"/>
      <c r="XEL167" s="167"/>
      <c r="XEM167" s="167"/>
      <c r="XEN167" s="167"/>
      <c r="XEO167" s="167"/>
      <c r="XEP167" s="167"/>
      <c r="XEQ167" s="167"/>
      <c r="XER167" s="167"/>
      <c r="XES167" s="167"/>
      <c r="XET167" s="167"/>
      <c r="XEU167" s="167"/>
      <c r="XEV167" s="167"/>
      <c r="XEW167" s="167"/>
      <c r="XEX167" s="167"/>
    </row>
    <row r="168" s="211" customFormat="1" ht="24" customHeight="1" spans="1:16378">
      <c r="A168" s="238" t="s">
        <v>448</v>
      </c>
      <c r="B168" s="238" t="s">
        <v>141</v>
      </c>
      <c r="C168" s="239"/>
      <c r="D168" s="240" t="s">
        <v>450</v>
      </c>
      <c r="E168" s="235">
        <f t="shared" si="4"/>
        <v>13</v>
      </c>
      <c r="F168" s="235">
        <v>0</v>
      </c>
      <c r="G168" s="235">
        <v>0</v>
      </c>
      <c r="H168" s="235">
        <v>0</v>
      </c>
      <c r="I168" s="235">
        <v>13</v>
      </c>
      <c r="XEF168" s="167"/>
      <c r="XEG168" s="167"/>
      <c r="XEH168" s="167"/>
      <c r="XEI168" s="167"/>
      <c r="XEJ168" s="167"/>
      <c r="XEK168" s="167"/>
      <c r="XEL168" s="167"/>
      <c r="XEM168" s="167"/>
      <c r="XEN168" s="167"/>
      <c r="XEO168" s="167"/>
      <c r="XEP168" s="167"/>
      <c r="XEQ168" s="167"/>
      <c r="XER168" s="167"/>
      <c r="XES168" s="167"/>
      <c r="XET168" s="167"/>
      <c r="XEU168" s="167"/>
      <c r="XEV168" s="167"/>
      <c r="XEW168" s="167"/>
      <c r="XEX168" s="167"/>
    </row>
    <row r="169" s="211" customFormat="1" ht="24" customHeight="1" spans="1:16378">
      <c r="A169" s="238" t="s">
        <v>448</v>
      </c>
      <c r="B169" s="238" t="s">
        <v>141</v>
      </c>
      <c r="C169" s="239" t="s">
        <v>144</v>
      </c>
      <c r="D169" s="240" t="s">
        <v>451</v>
      </c>
      <c r="E169" s="235">
        <f t="shared" si="4"/>
        <v>13</v>
      </c>
      <c r="F169" s="235">
        <v>0</v>
      </c>
      <c r="G169" s="235">
        <v>0</v>
      </c>
      <c r="H169" s="235">
        <v>0</v>
      </c>
      <c r="I169" s="235">
        <v>13</v>
      </c>
      <c r="XEF169" s="167"/>
      <c r="XEG169" s="167"/>
      <c r="XEH169" s="167"/>
      <c r="XEI169" s="167"/>
      <c r="XEJ169" s="167"/>
      <c r="XEK169" s="167"/>
      <c r="XEL169" s="167"/>
      <c r="XEM169" s="167"/>
      <c r="XEN169" s="167"/>
      <c r="XEO169" s="167"/>
      <c r="XEP169" s="167"/>
      <c r="XEQ169" s="167"/>
      <c r="XER169" s="167"/>
      <c r="XES169" s="167"/>
      <c r="XET169" s="167"/>
      <c r="XEU169" s="167"/>
      <c r="XEV169" s="167"/>
      <c r="XEW169" s="167"/>
      <c r="XEX169" s="167"/>
    </row>
    <row r="170" s="211" customFormat="1" ht="24" customHeight="1" spans="1:16378">
      <c r="A170" s="238" t="s">
        <v>458</v>
      </c>
      <c r="B170" s="238"/>
      <c r="C170" s="239"/>
      <c r="D170" s="240" t="s">
        <v>459</v>
      </c>
      <c r="E170" s="235">
        <f t="shared" si="4"/>
        <v>1855</v>
      </c>
      <c r="F170" s="235">
        <v>1504</v>
      </c>
      <c r="G170" s="235">
        <v>342</v>
      </c>
      <c r="H170" s="235">
        <v>0</v>
      </c>
      <c r="I170" s="235">
        <v>9</v>
      </c>
      <c r="XEF170" s="167"/>
      <c r="XEG170" s="167"/>
      <c r="XEH170" s="167"/>
      <c r="XEI170" s="167"/>
      <c r="XEJ170" s="167"/>
      <c r="XEK170" s="167"/>
      <c r="XEL170" s="167"/>
      <c r="XEM170" s="167"/>
      <c r="XEN170" s="167"/>
      <c r="XEO170" s="167"/>
      <c r="XEP170" s="167"/>
      <c r="XEQ170" s="167"/>
      <c r="XER170" s="167"/>
      <c r="XES170" s="167"/>
      <c r="XET170" s="167"/>
      <c r="XEU170" s="167"/>
      <c r="XEV170" s="167"/>
      <c r="XEW170" s="167"/>
      <c r="XEX170" s="167"/>
    </row>
    <row r="171" s="211" customFormat="1" ht="24" customHeight="1" spans="1:16378">
      <c r="A171" s="238" t="s">
        <v>458</v>
      </c>
      <c r="B171" s="238" t="s">
        <v>141</v>
      </c>
      <c r="C171" s="239"/>
      <c r="D171" s="240" t="s">
        <v>460</v>
      </c>
      <c r="E171" s="235">
        <f t="shared" si="4"/>
        <v>1855</v>
      </c>
      <c r="F171" s="235">
        <v>1504</v>
      </c>
      <c r="G171" s="235">
        <v>342</v>
      </c>
      <c r="H171" s="235">
        <v>0</v>
      </c>
      <c r="I171" s="235">
        <v>9</v>
      </c>
      <c r="XEF171" s="167"/>
      <c r="XEG171" s="167"/>
      <c r="XEH171" s="167"/>
      <c r="XEI171" s="167"/>
      <c r="XEJ171" s="167"/>
      <c r="XEK171" s="167"/>
      <c r="XEL171" s="167"/>
      <c r="XEM171" s="167"/>
      <c r="XEN171" s="167"/>
      <c r="XEO171" s="167"/>
      <c r="XEP171" s="167"/>
      <c r="XEQ171" s="167"/>
      <c r="XER171" s="167"/>
      <c r="XES171" s="167"/>
      <c r="XET171" s="167"/>
      <c r="XEU171" s="167"/>
      <c r="XEV171" s="167"/>
      <c r="XEW171" s="167"/>
      <c r="XEX171" s="167"/>
    </row>
    <row r="172" s="211" customFormat="1" ht="24" customHeight="1" spans="1:16378">
      <c r="A172" s="238" t="s">
        <v>458</v>
      </c>
      <c r="B172" s="238" t="s">
        <v>141</v>
      </c>
      <c r="C172" s="239" t="s">
        <v>141</v>
      </c>
      <c r="D172" s="240" t="s">
        <v>461</v>
      </c>
      <c r="E172" s="235">
        <f t="shared" si="4"/>
        <v>1855</v>
      </c>
      <c r="F172" s="235">
        <v>1504</v>
      </c>
      <c r="G172" s="235">
        <v>342</v>
      </c>
      <c r="H172" s="235">
        <v>0</v>
      </c>
      <c r="I172" s="235">
        <v>9</v>
      </c>
      <c r="XEF172" s="167"/>
      <c r="XEG172" s="167"/>
      <c r="XEH172" s="167"/>
      <c r="XEI172" s="167"/>
      <c r="XEJ172" s="167"/>
      <c r="XEK172" s="167"/>
      <c r="XEL172" s="167"/>
      <c r="XEM172" s="167"/>
      <c r="XEN172" s="167"/>
      <c r="XEO172" s="167"/>
      <c r="XEP172" s="167"/>
      <c r="XEQ172" s="167"/>
      <c r="XER172" s="167"/>
      <c r="XES172" s="167"/>
      <c r="XET172" s="167"/>
      <c r="XEU172" s="167"/>
      <c r="XEV172" s="167"/>
      <c r="XEW172" s="167"/>
      <c r="XEX172" s="167"/>
    </row>
    <row r="173" s="211" customFormat="1" ht="24" customHeight="1" spans="1:16378">
      <c r="A173" s="238" t="s">
        <v>469</v>
      </c>
      <c r="B173" s="238"/>
      <c r="C173" s="239"/>
      <c r="D173" s="240" t="s">
        <v>470</v>
      </c>
      <c r="E173" s="235">
        <f t="shared" ref="E173:E193" si="5">F173+G173+H173+I173</f>
        <v>4253</v>
      </c>
      <c r="F173" s="235">
        <v>4253</v>
      </c>
      <c r="G173" s="235">
        <v>0</v>
      </c>
      <c r="H173" s="235">
        <v>0</v>
      </c>
      <c r="I173" s="235">
        <v>0</v>
      </c>
      <c r="XEF173" s="167"/>
      <c r="XEG173" s="167"/>
      <c r="XEH173" s="167"/>
      <c r="XEI173" s="167"/>
      <c r="XEJ173" s="167"/>
      <c r="XEK173" s="167"/>
      <c r="XEL173" s="167"/>
      <c r="XEM173" s="167"/>
      <c r="XEN173" s="167"/>
      <c r="XEO173" s="167"/>
      <c r="XEP173" s="167"/>
      <c r="XEQ173" s="167"/>
      <c r="XER173" s="167"/>
      <c r="XES173" s="167"/>
      <c r="XET173" s="167"/>
      <c r="XEU173" s="167"/>
      <c r="XEV173" s="167"/>
      <c r="XEW173" s="167"/>
      <c r="XEX173" s="167"/>
    </row>
    <row r="174" s="211" customFormat="1" ht="24" customHeight="1" spans="1:16378">
      <c r="A174" s="238" t="s">
        <v>469</v>
      </c>
      <c r="B174" s="238" t="s">
        <v>144</v>
      </c>
      <c r="C174" s="239"/>
      <c r="D174" s="240" t="s">
        <v>471</v>
      </c>
      <c r="E174" s="235">
        <f t="shared" si="5"/>
        <v>4253</v>
      </c>
      <c r="F174" s="235">
        <v>4253</v>
      </c>
      <c r="G174" s="235">
        <v>0</v>
      </c>
      <c r="H174" s="235">
        <v>0</v>
      </c>
      <c r="I174" s="235">
        <v>0</v>
      </c>
      <c r="XEF174" s="167"/>
      <c r="XEG174" s="167"/>
      <c r="XEH174" s="167"/>
      <c r="XEI174" s="167"/>
      <c r="XEJ174" s="167"/>
      <c r="XEK174" s="167"/>
      <c r="XEL174" s="167"/>
      <c r="XEM174" s="167"/>
      <c r="XEN174" s="167"/>
      <c r="XEO174" s="167"/>
      <c r="XEP174" s="167"/>
      <c r="XEQ174" s="167"/>
      <c r="XER174" s="167"/>
      <c r="XES174" s="167"/>
      <c r="XET174" s="167"/>
      <c r="XEU174" s="167"/>
      <c r="XEV174" s="167"/>
      <c r="XEW174" s="167"/>
      <c r="XEX174" s="167"/>
    </row>
    <row r="175" s="211" customFormat="1" ht="24" customHeight="1" spans="1:16378">
      <c r="A175" s="238" t="s">
        <v>469</v>
      </c>
      <c r="B175" s="238" t="s">
        <v>144</v>
      </c>
      <c r="C175" s="239" t="s">
        <v>141</v>
      </c>
      <c r="D175" s="240" t="s">
        <v>472</v>
      </c>
      <c r="E175" s="235">
        <f t="shared" si="5"/>
        <v>4253</v>
      </c>
      <c r="F175" s="235">
        <v>4253</v>
      </c>
      <c r="G175" s="235">
        <v>0</v>
      </c>
      <c r="H175" s="235">
        <v>0</v>
      </c>
      <c r="I175" s="235">
        <v>0</v>
      </c>
      <c r="XEF175" s="167"/>
      <c r="XEG175" s="167"/>
      <c r="XEH175" s="167"/>
      <c r="XEI175" s="167"/>
      <c r="XEJ175" s="167"/>
      <c r="XEK175" s="167"/>
      <c r="XEL175" s="167"/>
      <c r="XEM175" s="167"/>
      <c r="XEN175" s="167"/>
      <c r="XEO175" s="167"/>
      <c r="XEP175" s="167"/>
      <c r="XEQ175" s="167"/>
      <c r="XER175" s="167"/>
      <c r="XES175" s="167"/>
      <c r="XET175" s="167"/>
      <c r="XEU175" s="167"/>
      <c r="XEV175" s="167"/>
      <c r="XEW175" s="167"/>
      <c r="XEX175" s="167"/>
    </row>
    <row r="176" s="211" customFormat="1" ht="24" customHeight="1" spans="1:16378">
      <c r="A176" s="238" t="s">
        <v>473</v>
      </c>
      <c r="B176" s="238"/>
      <c r="C176" s="239"/>
      <c r="D176" s="240" t="s">
        <v>474</v>
      </c>
      <c r="E176" s="235">
        <f t="shared" si="5"/>
        <v>315</v>
      </c>
      <c r="F176" s="235">
        <v>240</v>
      </c>
      <c r="G176" s="235">
        <v>74</v>
      </c>
      <c r="H176" s="235">
        <v>0</v>
      </c>
      <c r="I176" s="235">
        <v>1</v>
      </c>
      <c r="XEF176" s="167"/>
      <c r="XEG176" s="167"/>
      <c r="XEH176" s="167"/>
      <c r="XEI176" s="167"/>
      <c r="XEJ176" s="167"/>
      <c r="XEK176" s="167"/>
      <c r="XEL176" s="167"/>
      <c r="XEM176" s="167"/>
      <c r="XEN176" s="167"/>
      <c r="XEO176" s="167"/>
      <c r="XEP176" s="167"/>
      <c r="XEQ176" s="167"/>
      <c r="XER176" s="167"/>
      <c r="XES176" s="167"/>
      <c r="XET176" s="167"/>
      <c r="XEU176" s="167"/>
      <c r="XEV176" s="167"/>
      <c r="XEW176" s="167"/>
      <c r="XEX176" s="167"/>
    </row>
    <row r="177" s="211" customFormat="1" ht="24" customHeight="1" spans="1:16378">
      <c r="A177" s="238" t="s">
        <v>473</v>
      </c>
      <c r="B177" s="238" t="s">
        <v>141</v>
      </c>
      <c r="C177" s="239"/>
      <c r="D177" s="240" t="s">
        <v>475</v>
      </c>
      <c r="E177" s="235">
        <f t="shared" si="5"/>
        <v>315</v>
      </c>
      <c r="F177" s="235">
        <v>240</v>
      </c>
      <c r="G177" s="235">
        <v>74</v>
      </c>
      <c r="H177" s="235">
        <v>0</v>
      </c>
      <c r="I177" s="235">
        <v>1</v>
      </c>
      <c r="XEF177" s="167"/>
      <c r="XEG177" s="167"/>
      <c r="XEH177" s="167"/>
      <c r="XEI177" s="167"/>
      <c r="XEJ177" s="167"/>
      <c r="XEK177" s="167"/>
      <c r="XEL177" s="167"/>
      <c r="XEM177" s="167"/>
      <c r="XEN177" s="167"/>
      <c r="XEO177" s="167"/>
      <c r="XEP177" s="167"/>
      <c r="XEQ177" s="167"/>
      <c r="XER177" s="167"/>
      <c r="XES177" s="167"/>
      <c r="XET177" s="167"/>
      <c r="XEU177" s="167"/>
      <c r="XEV177" s="167"/>
      <c r="XEW177" s="167"/>
      <c r="XEX177" s="167"/>
    </row>
    <row r="178" s="211" customFormat="1" ht="24" customHeight="1" spans="1:16378">
      <c r="A178" s="238" t="s">
        <v>473</v>
      </c>
      <c r="B178" s="238" t="s">
        <v>141</v>
      </c>
      <c r="C178" s="239" t="s">
        <v>141</v>
      </c>
      <c r="D178" s="240" t="s">
        <v>476</v>
      </c>
      <c r="E178" s="235">
        <f t="shared" si="5"/>
        <v>315</v>
      </c>
      <c r="F178" s="235">
        <v>240</v>
      </c>
      <c r="G178" s="235">
        <v>74</v>
      </c>
      <c r="H178" s="235">
        <v>0</v>
      </c>
      <c r="I178" s="235">
        <v>1</v>
      </c>
      <c r="XEF178" s="167"/>
      <c r="XEG178" s="167"/>
      <c r="XEH178" s="167"/>
      <c r="XEI178" s="167"/>
      <c r="XEJ178" s="167"/>
      <c r="XEK178" s="167"/>
      <c r="XEL178" s="167"/>
      <c r="XEM178" s="167"/>
      <c r="XEN178" s="167"/>
      <c r="XEO178" s="167"/>
      <c r="XEP178" s="167"/>
      <c r="XEQ178" s="167"/>
      <c r="XER178" s="167"/>
      <c r="XES178" s="167"/>
      <c r="XET178" s="167"/>
      <c r="XEU178" s="167"/>
      <c r="XEV178" s="167"/>
      <c r="XEW178" s="167"/>
      <c r="XEX178" s="167"/>
    </row>
  </sheetData>
  <mergeCells count="7">
    <mergeCell ref="B2:I2"/>
    <mergeCell ref="F4:I4"/>
    <mergeCell ref="A4:A5"/>
    <mergeCell ref="B4:B5"/>
    <mergeCell ref="C4:C5"/>
    <mergeCell ref="D4:D5"/>
    <mergeCell ref="E4:E5"/>
  </mergeCells>
  <printOptions horizontalCentered="1"/>
  <pageMargins left="0.388888888888889" right="0.238888888888889" top="0.590277777777778" bottom="0.707638888888889" header="0.507638888888889" footer="0.507638888888889"/>
  <pageSetup paperSize="9" scale="70" orientation="landscape" horizont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topLeftCell="A31" workbookViewId="0">
      <selection activeCell="B44" sqref="B44"/>
    </sheetView>
  </sheetViews>
  <sheetFormatPr defaultColWidth="9" defaultRowHeight="28.5" customHeight="1" outlineLevelCol="4"/>
  <cols>
    <col min="1" max="1" width="40.625" style="26" customWidth="1"/>
    <col min="2" max="2" width="28.5" style="41" customWidth="1"/>
    <col min="3" max="3" width="28.375" style="42" customWidth="1"/>
    <col min="4" max="9" width="14.125" style="26" customWidth="1"/>
    <col min="10" max="16384" width="9" style="26"/>
  </cols>
  <sheetData>
    <row r="1" s="26" customFormat="1" customHeight="1" spans="1:3">
      <c r="A1" s="43" t="s">
        <v>497</v>
      </c>
      <c r="B1" s="41"/>
      <c r="C1" s="42"/>
    </row>
    <row r="2" s="26" customFormat="1" ht="39" customHeight="1" spans="1:3">
      <c r="A2" s="44" t="s">
        <v>13</v>
      </c>
      <c r="B2" s="45"/>
      <c r="C2" s="45"/>
    </row>
    <row r="3" s="26" customFormat="1" ht="16" customHeight="1" spans="2:3">
      <c r="B3" s="42"/>
      <c r="C3" s="46" t="s">
        <v>498</v>
      </c>
    </row>
    <row r="4" s="40" customFormat="1" customHeight="1" spans="1:5">
      <c r="A4" s="47" t="s">
        <v>499</v>
      </c>
      <c r="B4" s="48" t="s">
        <v>500</v>
      </c>
      <c r="C4" s="49" t="s">
        <v>501</v>
      </c>
      <c r="D4" s="50"/>
      <c r="E4" s="50"/>
    </row>
    <row r="5" s="40" customFormat="1" customHeight="1" spans="1:5">
      <c r="A5" s="51" t="s">
        <v>496</v>
      </c>
      <c r="B5" s="48">
        <f>B9+B42</f>
        <v>29902</v>
      </c>
      <c r="C5" s="49"/>
      <c r="D5" s="204"/>
      <c r="E5" s="204"/>
    </row>
    <row r="6" s="40" customFormat="1" customHeight="1" spans="1:5">
      <c r="A6" s="51" t="s">
        <v>502</v>
      </c>
      <c r="B6" s="48"/>
      <c r="C6" s="49"/>
      <c r="D6" s="204"/>
      <c r="E6" s="204"/>
    </row>
    <row r="7" s="40" customFormat="1" customHeight="1" spans="1:5">
      <c r="A7" s="209" t="s">
        <v>503</v>
      </c>
      <c r="B7" s="53">
        <v>9222</v>
      </c>
      <c r="C7" s="49"/>
      <c r="D7" s="204"/>
      <c r="E7" s="204"/>
    </row>
    <row r="8" s="40" customFormat="1" customHeight="1" spans="1:5">
      <c r="A8" s="54" t="s">
        <v>504</v>
      </c>
      <c r="B8" s="53">
        <v>3680</v>
      </c>
      <c r="C8" s="49"/>
      <c r="D8" s="204"/>
      <c r="E8" s="204"/>
    </row>
    <row r="9" s="40" customFormat="1" customHeight="1" spans="1:5">
      <c r="A9" s="210" t="s">
        <v>505</v>
      </c>
      <c r="B9" s="210">
        <f>SUM(B7:B8)</f>
        <v>12902</v>
      </c>
      <c r="C9" s="49"/>
      <c r="D9" s="204"/>
      <c r="E9" s="204"/>
    </row>
    <row r="10" customHeight="1" spans="1:3">
      <c r="A10" s="51" t="s">
        <v>506</v>
      </c>
      <c r="B10" s="48"/>
      <c r="C10" s="49"/>
    </row>
    <row r="11" customHeight="1" spans="1:3">
      <c r="A11" s="52" t="s">
        <v>507</v>
      </c>
      <c r="B11" s="53">
        <v>1024.1</v>
      </c>
      <c r="C11" s="53"/>
    </row>
    <row r="12" customHeight="1" spans="1:3">
      <c r="A12" s="54" t="s">
        <v>508</v>
      </c>
      <c r="B12" s="53">
        <v>2500</v>
      </c>
      <c r="C12" s="53"/>
    </row>
    <row r="13" customHeight="1" spans="1:3">
      <c r="A13" s="54" t="s">
        <v>509</v>
      </c>
      <c r="B13" s="53">
        <v>128.82</v>
      </c>
      <c r="C13" s="53"/>
    </row>
    <row r="14" customHeight="1" spans="1:3">
      <c r="A14" s="54" t="s">
        <v>510</v>
      </c>
      <c r="B14" s="53">
        <v>158</v>
      </c>
      <c r="C14" s="53"/>
    </row>
    <row r="15" customHeight="1" spans="1:3">
      <c r="A15" s="54" t="s">
        <v>511</v>
      </c>
      <c r="B15" s="53">
        <v>30.6</v>
      </c>
      <c r="C15" s="53"/>
    </row>
    <row r="16" customHeight="1" spans="1:3">
      <c r="A16" s="54" t="s">
        <v>512</v>
      </c>
      <c r="B16" s="53">
        <v>80</v>
      </c>
      <c r="C16" s="53"/>
    </row>
    <row r="17" customHeight="1" spans="1:3">
      <c r="A17" s="54" t="s">
        <v>512</v>
      </c>
      <c r="B17" s="53">
        <v>5</v>
      </c>
      <c r="C17" s="53"/>
    </row>
    <row r="18" customHeight="1" spans="1:3">
      <c r="A18" s="54" t="s">
        <v>512</v>
      </c>
      <c r="B18" s="53">
        <v>40</v>
      </c>
      <c r="C18" s="53"/>
    </row>
    <row r="19" customHeight="1" spans="1:3">
      <c r="A19" s="54" t="s">
        <v>513</v>
      </c>
      <c r="B19" s="53">
        <v>30</v>
      </c>
      <c r="C19" s="53"/>
    </row>
    <row r="20" customHeight="1" spans="1:3">
      <c r="A20" s="54" t="s">
        <v>514</v>
      </c>
      <c r="B20" s="53">
        <v>160</v>
      </c>
      <c r="C20" s="53"/>
    </row>
    <row r="21" customHeight="1" spans="1:3">
      <c r="A21" s="54" t="s">
        <v>515</v>
      </c>
      <c r="B21" s="53">
        <v>4.3</v>
      </c>
      <c r="C21" s="53"/>
    </row>
    <row r="22" customHeight="1" spans="1:3">
      <c r="A22" s="54" t="s">
        <v>515</v>
      </c>
      <c r="B22" s="53">
        <v>11</v>
      </c>
      <c r="C22" s="53"/>
    </row>
    <row r="23" customHeight="1" spans="1:3">
      <c r="A23" s="54" t="s">
        <v>515</v>
      </c>
      <c r="B23" s="53">
        <v>5.1</v>
      </c>
      <c r="C23" s="53"/>
    </row>
    <row r="24" customHeight="1" spans="1:3">
      <c r="A24" s="54" t="s">
        <v>516</v>
      </c>
      <c r="B24" s="53">
        <v>20.4</v>
      </c>
      <c r="C24" s="53"/>
    </row>
    <row r="25" customHeight="1" spans="1:3">
      <c r="A25" s="54" t="s">
        <v>517</v>
      </c>
      <c r="B25" s="53">
        <v>42.23</v>
      </c>
      <c r="C25" s="53"/>
    </row>
    <row r="26" customHeight="1" spans="1:3">
      <c r="A26" s="54" t="s">
        <v>518</v>
      </c>
      <c r="B26" s="53">
        <v>24</v>
      </c>
      <c r="C26" s="53"/>
    </row>
    <row r="27" customHeight="1" spans="1:3">
      <c r="A27" s="54" t="s">
        <v>519</v>
      </c>
      <c r="B27" s="53">
        <v>24</v>
      </c>
      <c r="C27" s="53"/>
    </row>
    <row r="28" customHeight="1" spans="1:3">
      <c r="A28" s="54" t="s">
        <v>520</v>
      </c>
      <c r="B28" s="53">
        <v>1395</v>
      </c>
      <c r="C28" s="53"/>
    </row>
    <row r="29" customHeight="1" spans="1:3">
      <c r="A29" s="54" t="s">
        <v>521</v>
      </c>
      <c r="B29" s="53">
        <v>1</v>
      </c>
      <c r="C29" s="53"/>
    </row>
    <row r="30" customHeight="1" spans="1:3">
      <c r="A30" s="54" t="s">
        <v>522</v>
      </c>
      <c r="B30" s="53">
        <v>86</v>
      </c>
      <c r="C30" s="53"/>
    </row>
    <row r="31" customHeight="1" spans="1:3">
      <c r="A31" s="54" t="s">
        <v>523</v>
      </c>
      <c r="B31" s="53">
        <v>253</v>
      </c>
      <c r="C31" s="53"/>
    </row>
    <row r="32" customHeight="1" spans="1:3">
      <c r="A32" s="54" t="s">
        <v>524</v>
      </c>
      <c r="B32" s="53">
        <v>4.2</v>
      </c>
      <c r="C32" s="53"/>
    </row>
    <row r="33" customHeight="1" spans="1:3">
      <c r="A33" s="57" t="s">
        <v>525</v>
      </c>
      <c r="B33" s="58">
        <v>20.4</v>
      </c>
      <c r="C33" s="59"/>
    </row>
    <row r="34" customHeight="1" spans="1:3">
      <c r="A34" s="60" t="s">
        <v>526</v>
      </c>
      <c r="B34" s="58">
        <v>1.3</v>
      </c>
      <c r="C34" s="59"/>
    </row>
    <row r="35" customHeight="1" spans="1:3">
      <c r="A35" s="61" t="s">
        <v>527</v>
      </c>
      <c r="B35" s="58">
        <v>40</v>
      </c>
      <c r="C35" s="59"/>
    </row>
    <row r="36" customHeight="1" spans="1:3">
      <c r="A36" s="61" t="s">
        <v>528</v>
      </c>
      <c r="B36" s="58">
        <v>2</v>
      </c>
      <c r="C36" s="59"/>
    </row>
    <row r="37" customHeight="1" spans="1:3">
      <c r="A37" s="61" t="s">
        <v>529</v>
      </c>
      <c r="B37" s="58">
        <v>-78</v>
      </c>
      <c r="C37" s="59"/>
    </row>
    <row r="38" customHeight="1" spans="1:3">
      <c r="A38" s="62" t="s">
        <v>530</v>
      </c>
      <c r="B38" s="58">
        <v>2579.55</v>
      </c>
      <c r="C38" s="59"/>
    </row>
    <row r="39" customHeight="1" spans="1:3">
      <c r="A39" s="62" t="s">
        <v>531</v>
      </c>
      <c r="B39" s="58">
        <v>2068</v>
      </c>
      <c r="C39" s="59"/>
    </row>
    <row r="40" customHeight="1" spans="1:3">
      <c r="A40" s="62" t="s">
        <v>532</v>
      </c>
      <c r="B40" s="58">
        <v>4596</v>
      </c>
      <c r="C40" s="59"/>
    </row>
    <row r="41" customHeight="1" spans="1:3">
      <c r="A41" s="62" t="s">
        <v>533</v>
      </c>
      <c r="B41" s="58">
        <f>1666+78</f>
        <v>1744</v>
      </c>
      <c r="C41" s="59"/>
    </row>
    <row r="42" customHeight="1" spans="1:3">
      <c r="A42" s="47" t="s">
        <v>534</v>
      </c>
      <c r="B42" s="63">
        <f>SUM(B11:B41)</f>
        <v>17000</v>
      </c>
      <c r="C42" s="59"/>
    </row>
  </sheetData>
  <mergeCells count="1">
    <mergeCell ref="A2:C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workbookViewId="0">
      <selection activeCell="C17" sqref="C17"/>
    </sheetView>
  </sheetViews>
  <sheetFormatPr defaultColWidth="9" defaultRowHeight="28.5" customHeight="1"/>
  <cols>
    <col min="1" max="1" width="35.625" style="26" customWidth="1"/>
    <col min="2" max="2" width="22.25" style="41" customWidth="1"/>
    <col min="3" max="3" width="28.375" style="42" customWidth="1"/>
    <col min="4" max="9" width="14.125" style="26" customWidth="1"/>
    <col min="10" max="16384" width="9" style="26"/>
  </cols>
  <sheetData>
    <row r="1" s="26" customFormat="1" customHeight="1" spans="1:3">
      <c r="A1" s="203" t="s">
        <v>535</v>
      </c>
      <c r="B1" s="41"/>
      <c r="C1" s="42"/>
    </row>
    <row r="2" s="26" customFormat="1" ht="39" customHeight="1" spans="1:3">
      <c r="A2" s="44" t="s">
        <v>536</v>
      </c>
      <c r="B2" s="45"/>
      <c r="C2" s="45"/>
    </row>
    <row r="3" s="26" customFormat="1" ht="16" customHeight="1" spans="2:3">
      <c r="B3" s="42"/>
      <c r="C3" s="46" t="s">
        <v>498</v>
      </c>
    </row>
    <row r="4" s="40" customFormat="1" customHeight="1" spans="1:5">
      <c r="A4" s="51" t="s">
        <v>537</v>
      </c>
      <c r="B4" s="48" t="s">
        <v>500</v>
      </c>
      <c r="C4" s="49" t="s">
        <v>501</v>
      </c>
      <c r="D4" s="50"/>
      <c r="E4" s="50"/>
    </row>
    <row r="5" s="40" customFormat="1" customHeight="1" spans="1:5">
      <c r="A5" s="51"/>
      <c r="B5" s="48"/>
      <c r="C5" s="49"/>
      <c r="D5" s="204"/>
      <c r="E5" s="204"/>
    </row>
    <row r="6" s="40" customFormat="1" customHeight="1" spans="1:5">
      <c r="A6" s="51"/>
      <c r="B6" s="48"/>
      <c r="C6" s="49"/>
      <c r="D6" s="204"/>
      <c r="E6" s="204"/>
    </row>
    <row r="7" s="40" customFormat="1" customHeight="1" spans="1:5">
      <c r="A7" s="205"/>
      <c r="B7" s="35"/>
      <c r="C7" s="49"/>
      <c r="D7" s="204"/>
      <c r="E7" s="204"/>
    </row>
    <row r="8" s="40" customFormat="1" customHeight="1" spans="1:5">
      <c r="A8" s="205"/>
      <c r="B8" s="35"/>
      <c r="C8" s="49"/>
      <c r="D8" s="204"/>
      <c r="E8" s="204"/>
    </row>
    <row r="9" s="40" customFormat="1" customHeight="1" spans="1:5">
      <c r="A9" s="206"/>
      <c r="B9" s="207"/>
      <c r="C9" s="49"/>
      <c r="D9" s="204"/>
      <c r="E9" s="204"/>
    </row>
    <row r="10" s="202" customFormat="1" customHeight="1" spans="1:17">
      <c r="A10" s="51"/>
      <c r="B10" s="48"/>
      <c r="C10" s="59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="26" customFormat="1" customHeight="1" spans="1:3">
      <c r="A11" s="208" t="s">
        <v>538</v>
      </c>
      <c r="B11" s="208"/>
      <c r="C11" s="208"/>
    </row>
  </sheetData>
  <mergeCells count="2">
    <mergeCell ref="A2:C2"/>
    <mergeCell ref="A11:C1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A9" sqref="A9"/>
    </sheetView>
  </sheetViews>
  <sheetFormatPr defaultColWidth="8.9" defaultRowHeight="14.25" outlineLevelCol="3"/>
  <cols>
    <col min="1" max="1" width="39.3" style="183" customWidth="1"/>
    <col min="2" max="3" width="13.3" style="183" customWidth="1"/>
    <col min="4" max="4" width="19.875" style="183" customWidth="1"/>
    <col min="5" max="25" width="9" style="183"/>
    <col min="26" max="16384" width="8.9" style="183"/>
  </cols>
  <sheetData>
    <row r="1" s="183" customFormat="1" ht="18" customHeight="1" spans="1:1">
      <c r="A1" s="196" t="s">
        <v>539</v>
      </c>
    </row>
    <row r="2" s="183" customFormat="1" ht="30.75" customHeight="1" spans="1:4">
      <c r="A2" s="187" t="s">
        <v>17</v>
      </c>
      <c r="B2" s="187"/>
      <c r="C2" s="187"/>
      <c r="D2" s="187"/>
    </row>
    <row r="3" s="183" customFormat="1" ht="21.75" customHeight="1" spans="1:4">
      <c r="A3" s="197"/>
      <c r="B3" s="197"/>
      <c r="C3" s="197"/>
      <c r="D3" s="198" t="s">
        <v>495</v>
      </c>
    </row>
    <row r="4" s="184" customFormat="1" ht="20.1" customHeight="1" spans="1:4">
      <c r="A4" s="191" t="s">
        <v>540</v>
      </c>
      <c r="B4" s="191" t="s">
        <v>541</v>
      </c>
      <c r="C4" s="191" t="s">
        <v>542</v>
      </c>
      <c r="D4" s="191" t="s">
        <v>543</v>
      </c>
    </row>
    <row r="5" s="184" customFormat="1" ht="20.1" customHeight="1" spans="1:4">
      <c r="A5" s="191"/>
      <c r="B5" s="191"/>
      <c r="C5" s="191"/>
      <c r="D5" s="191"/>
    </row>
    <row r="6" s="184" customFormat="1" ht="27.75" customHeight="1" spans="1:4">
      <c r="A6" s="190" t="s">
        <v>544</v>
      </c>
      <c r="B6" s="192">
        <f>SUM(B7:B16)</f>
        <v>189642</v>
      </c>
      <c r="C6" s="192">
        <f>SUM(C7:C16)</f>
        <v>322462</v>
      </c>
      <c r="D6" s="192">
        <f>SUM(D7:D16)</f>
        <v>321340</v>
      </c>
    </row>
    <row r="7" s="184" customFormat="1" ht="32.1" customHeight="1" spans="1:4">
      <c r="A7" s="193" t="s">
        <v>545</v>
      </c>
      <c r="B7" s="199"/>
      <c r="C7" s="199"/>
      <c r="D7" s="192"/>
    </row>
    <row r="8" s="184" customFormat="1" ht="32.1" customHeight="1" spans="1:4">
      <c r="A8" s="193" t="s">
        <v>546</v>
      </c>
      <c r="B8" s="199"/>
      <c r="C8" s="199"/>
      <c r="D8" s="192"/>
    </row>
    <row r="9" s="184" customFormat="1" ht="32.1" customHeight="1" spans="1:4">
      <c r="A9" s="193" t="s">
        <v>547</v>
      </c>
      <c r="B9" s="199"/>
      <c r="C9" s="199"/>
      <c r="D9" s="192"/>
    </row>
    <row r="10" s="184" customFormat="1" ht="32.1" customHeight="1" spans="1:4">
      <c r="A10" s="193" t="s">
        <v>548</v>
      </c>
      <c r="B10" s="199"/>
      <c r="C10" s="199"/>
      <c r="D10" s="192"/>
    </row>
    <row r="11" s="184" customFormat="1" ht="32.1" customHeight="1" spans="1:4">
      <c r="A11" s="193" t="s">
        <v>549</v>
      </c>
      <c r="B11" s="199"/>
      <c r="C11" s="199"/>
      <c r="D11" s="192"/>
    </row>
    <row r="12" s="184" customFormat="1" ht="32.1" customHeight="1" spans="1:4">
      <c r="A12" s="193" t="s">
        <v>550</v>
      </c>
      <c r="B12" s="199"/>
      <c r="C12" s="199"/>
      <c r="D12" s="192"/>
    </row>
    <row r="13" s="184" customFormat="1" ht="32.1" customHeight="1" spans="1:4">
      <c r="A13" s="193" t="s">
        <v>551</v>
      </c>
      <c r="B13" s="199">
        <v>189642</v>
      </c>
      <c r="C13" s="199">
        <v>322462</v>
      </c>
      <c r="D13" s="192">
        <v>321340</v>
      </c>
    </row>
    <row r="14" s="184" customFormat="1" ht="32.1" customHeight="1" spans="1:4">
      <c r="A14" s="193" t="s">
        <v>552</v>
      </c>
      <c r="B14" s="199"/>
      <c r="C14" s="199"/>
      <c r="D14" s="192"/>
    </row>
    <row r="15" s="184" customFormat="1" ht="32.1" customHeight="1" spans="1:4">
      <c r="A15" s="193" t="s">
        <v>553</v>
      </c>
      <c r="B15" s="199"/>
      <c r="C15" s="199"/>
      <c r="D15" s="192"/>
    </row>
    <row r="16" s="184" customFormat="1" ht="32.1" customHeight="1" spans="1:4">
      <c r="A16" s="193" t="s">
        <v>554</v>
      </c>
      <c r="B16" s="199"/>
      <c r="C16" s="199"/>
      <c r="D16" s="192"/>
    </row>
    <row r="17" s="185" customFormat="1" ht="29" customHeight="1" spans="1:4">
      <c r="A17" s="200"/>
      <c r="B17" s="195"/>
      <c r="C17" s="195"/>
      <c r="D17" s="195"/>
    </row>
    <row r="20" spans="3:3">
      <c r="C20" s="201"/>
    </row>
  </sheetData>
  <protectedRanges>
    <protectedRange sqref="A17:D17" name="区域1_5"/>
  </protectedRanges>
  <mergeCells count="6">
    <mergeCell ref="A2:D2"/>
    <mergeCell ref="A17:D17"/>
    <mergeCell ref="A4:A5"/>
    <mergeCell ref="B4:B5"/>
    <mergeCell ref="C4:C5"/>
    <mergeCell ref="D4:D5"/>
  </mergeCells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封面</vt:lpstr>
      <vt:lpstr>目录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表十三</vt:lpstr>
      <vt:lpstr>表十四</vt:lpstr>
      <vt:lpstr>表十五</vt:lpstr>
      <vt:lpstr>表十六</vt:lpstr>
      <vt:lpstr>表十七</vt:lpstr>
      <vt:lpstr>表十八</vt:lpstr>
      <vt:lpstr>表十九</vt:lpstr>
      <vt:lpstr>表二十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陈颖芳</dc:creator>
  <cp:lastModifiedBy>Cinderella1394463257</cp:lastModifiedBy>
  <cp:revision>1</cp:revision>
  <dcterms:created xsi:type="dcterms:W3CDTF">2011-12-22T01:08:00Z</dcterms:created>
  <cp:lastPrinted>2017-03-29T01:38:00Z</cp:lastPrinted>
  <dcterms:modified xsi:type="dcterms:W3CDTF">2021-06-23T09:24:03Z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KSOReadingLayout">
    <vt:bool>false</vt:bool>
  </property>
  <property fmtid="{D5CDD505-2E9C-101B-9397-08002B2CF9AE}" pid="4" name="ICV">
    <vt:lpwstr>1273B8C6E3F149CC926B2A12BDD0CC2C</vt:lpwstr>
  </property>
</Properties>
</file>