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财政专项2021.1-5月" sheetId="1" r:id="rId1"/>
  </sheets>
  <calcPr calcId="124519"/>
</workbook>
</file>

<file path=xl/calcChain.xml><?xml version="1.0" encoding="utf-8"?>
<calcChain xmlns="http://schemas.openxmlformats.org/spreadsheetml/2006/main">
  <c r="L25" i="1"/>
  <c r="F25"/>
  <c r="L24"/>
  <c r="F24"/>
  <c r="I23"/>
  <c r="L23" s="1"/>
  <c r="F23"/>
  <c r="L22"/>
  <c r="F22"/>
  <c r="L21"/>
  <c r="F21"/>
  <c r="L20"/>
  <c r="F20"/>
  <c r="L19"/>
  <c r="I19"/>
  <c r="F19"/>
  <c r="I18"/>
  <c r="L18" s="1"/>
  <c r="F18"/>
  <c r="L17"/>
  <c r="I17"/>
  <c r="I5" s="1"/>
  <c r="F17"/>
  <c r="L16"/>
  <c r="F16"/>
  <c r="L15"/>
  <c r="F15"/>
  <c r="L14"/>
  <c r="F14"/>
  <c r="L13"/>
  <c r="F13"/>
  <c r="L12"/>
  <c r="F12"/>
  <c r="L11"/>
  <c r="F11"/>
  <c r="L10"/>
  <c r="F10"/>
  <c r="L9"/>
  <c r="F9"/>
  <c r="L8"/>
  <c r="F8"/>
  <c r="I7"/>
  <c r="F7"/>
  <c r="E7"/>
  <c r="L7" s="1"/>
  <c r="L6"/>
  <c r="F6"/>
  <c r="F5" s="1"/>
  <c r="K5"/>
  <c r="J5"/>
  <c r="H5"/>
  <c r="G5"/>
  <c r="E5"/>
  <c r="L5" l="1"/>
</calcChain>
</file>

<file path=xl/sharedStrings.xml><?xml version="1.0" encoding="utf-8"?>
<sst xmlns="http://schemas.openxmlformats.org/spreadsheetml/2006/main" count="139" uniqueCount="107">
  <si>
    <t>炎陵县林业局2021年度1-5月财政专项资金分配使用情况表</t>
    <phoneticPr fontId="3" type="noConversion"/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</si>
  <si>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</si>
  <si>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</si>
  <si>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</si>
  <si>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</si>
  <si>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</si>
  <si>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</si>
  <si>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</si>
  <si>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</si>
  <si>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</si>
  <si>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</si>
  <si>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截至5月31日止余额</t>
    <phoneticPr fontId="3" type="noConversion"/>
  </si>
  <si>
    <t>备注</t>
  </si>
  <si>
    <t>单位/项目名称</t>
  </si>
  <si>
    <t>七</t>
  </si>
  <si>
    <t>农林水</t>
  </si>
  <si>
    <t>2021年中央林业草原生态保护恢复资金</t>
  </si>
  <si>
    <t>湘财预〔2020〕325号</t>
  </si>
  <si>
    <t>2021年天然林商业性停伐补助、2021年生态护林员资金</t>
  </si>
  <si>
    <t>国库集中支付</t>
  </si>
  <si>
    <t>炎陵县财政局</t>
  </si>
  <si>
    <t>建档立卡贫困户生态护林员管护补助（2021.1-3）</t>
  </si>
  <si>
    <t>2020生态保护专项</t>
  </si>
  <si>
    <t>炎政发〔2020〕6号</t>
  </si>
  <si>
    <t>机关能力提升、野生动植物保护、生态修复</t>
  </si>
  <si>
    <t>大院国有林场等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</si>
  <si>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</si>
  <si>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</si>
  <si>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</si>
  <si>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</si>
  <si>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年森林生态效益补偿基金管护补助</t>
    </r>
  </si>
  <si>
    <t>湘财建二指〔2018〕90号</t>
  </si>
  <si>
    <t>2019年森林生态效益补偿基金管护补助</t>
  </si>
  <si>
    <t>何卫红</t>
  </si>
  <si>
    <t>公益林管护费（森林生态管护员作训服）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</si>
  <si>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</si>
  <si>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</si>
  <si>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</si>
  <si>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</si>
  <si>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</si>
  <si>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</si>
  <si>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</si>
  <si>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</si>
  <si>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</si>
  <si>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</si>
  <si>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</si>
  <si>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</si>
  <si>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</si>
  <si>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</si>
  <si>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</si>
  <si>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</si>
  <si>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</si>
  <si>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</si>
  <si>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</si>
  <si>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</si>
  <si>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</si>
  <si>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</si>
  <si>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</si>
  <si>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family val="2"/>
      </rPr>
      <t>2018</t>
    </r>
    <r>
      <rPr>
        <sz val="11"/>
        <color theme="1"/>
        <rFont val="宋体"/>
        <family val="3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</si>
  <si>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</si>
  <si>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</si>
  <si>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</si>
  <si>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</si>
  <si>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family val="2"/>
      </rPr>
      <t>2018</t>
    </r>
    <r>
      <rPr>
        <sz val="11"/>
        <color theme="1"/>
        <rFont val="宋体"/>
        <family val="3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</si>
  <si>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</si>
  <si>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</si>
  <si>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</si>
  <si>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</si>
  <si>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</si>
  <si>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</si>
  <si>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青石冈国有林场、
炎陵县财政局等</t>
    <phoneticPr fontId="3" type="noConversion"/>
  </si>
  <si>
    <t>2019年第二批中央财政森林抚育补助、中央和省级财政森林生态效益补偿基金管护补助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</si>
  <si>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年中央和省级财政森林生态效益补偿补助</t>
    </r>
  </si>
  <si>
    <t>湘财预〔2019〕295号</t>
  </si>
  <si>
    <t>2020年森林生态效益补偿基金管护补助</t>
  </si>
  <si>
    <t>炎陵县财政局等</t>
  </si>
  <si>
    <t>公益林管护费支出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</si>
  <si>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</si>
  <si>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</si>
  <si>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</si>
  <si>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</si>
  <si>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造林补助、森林抚育补助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</si>
  <si>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</si>
  <si>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</si>
  <si>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</si>
  <si>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</si>
  <si>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</si>
  <si>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</si>
  <si>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</si>
  <si>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</si>
  <si>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</si>
  <si>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</si>
  <si>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</si>
  <si>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</si>
  <si>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</si>
  <si>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</si>
  <si>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</si>
  <si>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</si>
  <si>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青石冈国有林场等</t>
    <phoneticPr fontId="3" type="noConversion"/>
  </si>
  <si>
    <t>林木良种资源及野生动植物资源保护</t>
  </si>
  <si>
    <r>
      <rPr>
        <sz val="11"/>
        <color theme="1"/>
        <rFont val="宋体"/>
        <family val="3"/>
        <charset val="134"/>
      </rPr>
      <t>株洲市</t>
    </r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</si>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</sst>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);[Red]\(#,##0.00\)"/>
    <numFmt numFmtId="177" formatCode="#,##0_ "/>
    <numFmt numFmtId="178" formatCode="#,##0_);[Red]\(#,##0\)"/>
    <numFmt numFmtId="179" formatCode="#,##0.00_ "/>
  </numFmts>
  <fonts count="8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43" fontId="7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0" fillId="0" borderId="0" xfId="0" applyNumberFormat="1" applyFill="1" applyAlignment="1">
      <alignment vertical="center" wrapText="1"/>
    </xf>
    <xf numFmtId="0" fontId="5" fillId="0" borderId="0" xfId="1" applyFont="1" applyFill="1"/>
    <xf numFmtId="0" fontId="4" fillId="0" borderId="0" xfId="1" applyFill="1"/>
  </cellXfs>
  <cellStyles count="20">
    <cellStyle name="常规" xfId="0" builtinId="0"/>
    <cellStyle name="常规 10" xfId="1"/>
    <cellStyle name="常规 2" xfId="2"/>
    <cellStyle name="常规 2 2" xfId="3"/>
    <cellStyle name="常规 2 2 2" xfId="4"/>
    <cellStyle name="常规 2 2 2 2" xfId="5"/>
    <cellStyle name="常规 2 2 3" xfId="6"/>
    <cellStyle name="常规 2 2 3 2" xfId="7"/>
    <cellStyle name="常规 2 3" xfId="8"/>
    <cellStyle name="常规 3" xfId="9"/>
    <cellStyle name="常规 4" xfId="10"/>
    <cellStyle name="常规 5" xfId="11"/>
    <cellStyle name="常规 6" xfId="12"/>
    <cellStyle name="常规 7" xfId="13"/>
    <cellStyle name="常规 7 2" xfId="14"/>
    <cellStyle name="常规 8" xfId="15"/>
    <cellStyle name="常规 8 2" xfId="16"/>
    <cellStyle name="常规 9" xfId="17"/>
    <cellStyle name="常规 9 2" xfId="18"/>
    <cellStyle name="千位分隔 2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showZeros="0" tabSelected="1" zoomScale="85" zoomScaleNormal="85" workbookViewId="0">
      <selection activeCell="D7" sqref="D7"/>
    </sheetView>
  </sheetViews>
  <sheetFormatPr defaultColWidth="9" defaultRowHeight="13.5"/>
  <cols>
    <col min="1" max="1" width="5.375" style="3" customWidth="1"/>
    <col min="2" max="2" width="27.375" style="2" customWidth="1"/>
    <col min="3" max="3" width="22.125" style="2" customWidth="1"/>
    <col min="4" max="4" width="38.25" style="2" customWidth="1"/>
    <col min="5" max="5" width="15.125" style="2" customWidth="1"/>
    <col min="6" max="6" width="15.875" style="2" customWidth="1"/>
    <col min="7" max="7" width="18.625" style="2" customWidth="1"/>
    <col min="8" max="8" width="14.125" style="2" customWidth="1"/>
    <col min="9" max="9" width="14.375" style="2" customWidth="1"/>
    <col min="10" max="10" width="15" style="2" customWidth="1"/>
    <col min="11" max="11" width="31.6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spans="1:13" ht="58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5.5" customHeight="1">
      <c r="M2" s="4" t="s">
        <v>1</v>
      </c>
    </row>
    <row r="3" spans="1:13" ht="64.5" customHeight="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5"/>
      <c r="K3" s="5"/>
      <c r="L3" s="5" t="s">
        <v>11</v>
      </c>
      <c r="M3" s="5" t="s">
        <v>12</v>
      </c>
    </row>
    <row r="4" spans="1:13" ht="39" customHeight="1">
      <c r="A4" s="5"/>
      <c r="B4" s="5"/>
      <c r="C4" s="5"/>
      <c r="D4" s="5"/>
      <c r="E4" s="7"/>
      <c r="F4" s="7"/>
      <c r="G4" s="7"/>
      <c r="H4" s="7"/>
      <c r="I4" s="8" t="s">
        <v>6</v>
      </c>
      <c r="J4" s="8" t="s">
        <v>13</v>
      </c>
      <c r="K4" s="8" t="s">
        <v>5</v>
      </c>
      <c r="L4" s="5"/>
      <c r="M4" s="5"/>
    </row>
    <row r="5" spans="1:13" ht="33.950000000000003" customHeight="1">
      <c r="A5" s="8" t="s">
        <v>14</v>
      </c>
      <c r="B5" s="9" t="s">
        <v>15</v>
      </c>
      <c r="C5" s="10"/>
      <c r="D5" s="10"/>
      <c r="E5" s="11">
        <f>SUM(E6:E25)</f>
        <v>22074891.399999999</v>
      </c>
      <c r="F5" s="11">
        <f t="shared" ref="F5:L5" si="0">SUM(F6:F25)</f>
        <v>22074891.399999999</v>
      </c>
      <c r="G5" s="11">
        <f t="shared" si="0"/>
        <v>0</v>
      </c>
      <c r="H5" s="11">
        <f t="shared" si="0"/>
        <v>0</v>
      </c>
      <c r="I5" s="11">
        <f t="shared" si="0"/>
        <v>8544363.7699999996</v>
      </c>
      <c r="J5" s="11">
        <f t="shared" si="0"/>
        <v>0</v>
      </c>
      <c r="K5" s="11">
        <f t="shared" si="0"/>
        <v>0</v>
      </c>
      <c r="L5" s="11">
        <f t="shared" si="0"/>
        <v>13530527.629999999</v>
      </c>
      <c r="M5" s="12"/>
    </row>
    <row r="6" spans="1:13" s="3" customFormat="1" ht="60.75" customHeight="1">
      <c r="A6" s="8">
        <v>1</v>
      </c>
      <c r="B6" s="13" t="s">
        <v>16</v>
      </c>
      <c r="C6" s="8" t="s">
        <v>17</v>
      </c>
      <c r="D6" s="8" t="s">
        <v>18</v>
      </c>
      <c r="E6" s="11">
        <v>10370000</v>
      </c>
      <c r="F6" s="11">
        <f>E6</f>
        <v>10370000</v>
      </c>
      <c r="G6" s="14"/>
      <c r="H6" s="14" t="s">
        <v>19</v>
      </c>
      <c r="I6" s="15">
        <v>691200</v>
      </c>
      <c r="J6" s="14" t="s">
        <v>20</v>
      </c>
      <c r="K6" s="14" t="s">
        <v>21</v>
      </c>
      <c r="L6" s="15">
        <f>E6-I6</f>
        <v>9678800</v>
      </c>
      <c r="M6" s="16"/>
    </row>
    <row r="7" spans="1:13" ht="60.75" customHeight="1">
      <c r="A7" s="8">
        <v>2</v>
      </c>
      <c r="B7" s="17" t="s">
        <v>22</v>
      </c>
      <c r="C7" s="18" t="s">
        <v>23</v>
      </c>
      <c r="D7" s="8" t="s">
        <v>24</v>
      </c>
      <c r="E7" s="11">
        <f>394756.53+78000</f>
        <v>472756.53</v>
      </c>
      <c r="F7" s="11">
        <f t="shared" ref="F7:F25" si="1">E7</f>
        <v>472756.53</v>
      </c>
      <c r="G7" s="16"/>
      <c r="H7" s="16" t="s">
        <v>19</v>
      </c>
      <c r="I7" s="15">
        <f>394276.1</f>
        <v>394276.1</v>
      </c>
      <c r="J7" s="16" t="s">
        <v>25</v>
      </c>
      <c r="K7" s="16" t="s">
        <v>24</v>
      </c>
      <c r="L7" s="15">
        <f t="shared" ref="L7:L25" si="2">E7-I7</f>
        <v>78480.430000000051</v>
      </c>
      <c r="M7" s="8"/>
    </row>
    <row r="8" spans="1:13" ht="60.75" customHeight="1">
      <c r="A8" s="8">
        <v>3</v>
      </c>
      <c r="B8" s="19" t="s">
        <v>26</v>
      </c>
      <c r="C8" s="18" t="s">
        <v>23</v>
      </c>
      <c r="D8" s="13" t="s">
        <v>27</v>
      </c>
      <c r="E8" s="11">
        <v>261163</v>
      </c>
      <c r="F8" s="11">
        <f t="shared" si="1"/>
        <v>261163</v>
      </c>
      <c r="G8" s="16"/>
      <c r="H8" s="20" t="s">
        <v>28</v>
      </c>
      <c r="I8" s="15">
        <v>260552.8</v>
      </c>
      <c r="J8" s="20" t="s">
        <v>29</v>
      </c>
      <c r="K8" s="13" t="s">
        <v>27</v>
      </c>
      <c r="L8" s="15">
        <f t="shared" si="2"/>
        <v>610.20000000001164</v>
      </c>
      <c r="M8" s="8"/>
    </row>
    <row r="9" spans="1:13" ht="60.75" customHeight="1">
      <c r="A9" s="8">
        <v>4</v>
      </c>
      <c r="B9" s="19" t="s">
        <v>30</v>
      </c>
      <c r="C9" s="18" t="s">
        <v>31</v>
      </c>
      <c r="D9" s="13" t="s">
        <v>32</v>
      </c>
      <c r="E9" s="11">
        <v>37044</v>
      </c>
      <c r="F9" s="11">
        <f t="shared" si="1"/>
        <v>37044</v>
      </c>
      <c r="G9" s="16"/>
      <c r="H9" s="16" t="s">
        <v>19</v>
      </c>
      <c r="I9" s="15">
        <v>37044</v>
      </c>
      <c r="J9" s="16" t="s">
        <v>33</v>
      </c>
      <c r="K9" s="16" t="s">
        <v>34</v>
      </c>
      <c r="L9" s="15">
        <f t="shared" si="2"/>
        <v>0</v>
      </c>
      <c r="M9" s="8"/>
    </row>
    <row r="10" spans="1:13" ht="83.25" customHeight="1">
      <c r="A10" s="8">
        <v>5</v>
      </c>
      <c r="B10" s="19" t="s">
        <v>35</v>
      </c>
      <c r="C10" s="18" t="s">
        <v>36</v>
      </c>
      <c r="D10" s="13" t="s">
        <v>37</v>
      </c>
      <c r="E10" s="11">
        <v>3040</v>
      </c>
      <c r="F10" s="11">
        <f t="shared" si="1"/>
        <v>3040</v>
      </c>
      <c r="G10" s="20"/>
      <c r="H10" s="20" t="s">
        <v>19</v>
      </c>
      <c r="I10" s="15">
        <v>3040</v>
      </c>
      <c r="J10" s="8" t="s">
        <v>38</v>
      </c>
      <c r="K10" s="8" t="s">
        <v>39</v>
      </c>
      <c r="L10" s="15">
        <f t="shared" si="2"/>
        <v>0</v>
      </c>
      <c r="M10" s="8"/>
    </row>
    <row r="11" spans="1:13" ht="60.75" customHeight="1">
      <c r="A11" s="8">
        <v>6</v>
      </c>
      <c r="B11" s="19" t="s">
        <v>40</v>
      </c>
      <c r="C11" s="18" t="s">
        <v>41</v>
      </c>
      <c r="D11" s="13" t="s">
        <v>42</v>
      </c>
      <c r="E11" s="11">
        <v>1000000</v>
      </c>
      <c r="F11" s="11">
        <f t="shared" si="1"/>
        <v>1000000</v>
      </c>
      <c r="G11" s="8"/>
      <c r="H11" s="16" t="s">
        <v>19</v>
      </c>
      <c r="I11" s="15">
        <v>1000000</v>
      </c>
      <c r="J11" s="8" t="s">
        <v>43</v>
      </c>
      <c r="K11" s="8" t="s">
        <v>44</v>
      </c>
      <c r="L11" s="15">
        <f t="shared" si="2"/>
        <v>0</v>
      </c>
      <c r="M11" s="8"/>
    </row>
    <row r="12" spans="1:13" ht="60.75" customHeight="1">
      <c r="A12" s="8">
        <v>7</v>
      </c>
      <c r="B12" s="17" t="s">
        <v>45</v>
      </c>
      <c r="C12" s="18" t="s">
        <v>46</v>
      </c>
      <c r="D12" s="13" t="s">
        <v>47</v>
      </c>
      <c r="E12" s="11">
        <v>500000</v>
      </c>
      <c r="F12" s="11">
        <f t="shared" si="1"/>
        <v>500000</v>
      </c>
      <c r="G12" s="8"/>
      <c r="H12" s="20" t="s">
        <v>19</v>
      </c>
      <c r="I12" s="15">
        <v>500000</v>
      </c>
      <c r="J12" s="8" t="s">
        <v>48</v>
      </c>
      <c r="K12" s="8" t="s">
        <v>47</v>
      </c>
      <c r="L12" s="15">
        <f t="shared" si="2"/>
        <v>0</v>
      </c>
      <c r="M12" s="8"/>
    </row>
    <row r="13" spans="1:13" ht="60.75" customHeight="1">
      <c r="A13" s="8">
        <v>8</v>
      </c>
      <c r="B13" s="19" t="s">
        <v>49</v>
      </c>
      <c r="C13" s="18" t="s">
        <v>50</v>
      </c>
      <c r="D13" s="13" t="s">
        <v>51</v>
      </c>
      <c r="E13" s="11">
        <v>200000</v>
      </c>
      <c r="F13" s="11">
        <f t="shared" si="1"/>
        <v>200000</v>
      </c>
      <c r="G13" s="8"/>
      <c r="H13" s="16" t="s">
        <v>19</v>
      </c>
      <c r="I13" s="15">
        <v>100000</v>
      </c>
      <c r="J13" s="8" t="s">
        <v>43</v>
      </c>
      <c r="K13" s="8" t="s">
        <v>52</v>
      </c>
      <c r="L13" s="15">
        <f t="shared" si="2"/>
        <v>100000</v>
      </c>
      <c r="M13" s="8"/>
    </row>
    <row r="14" spans="1:13" ht="60.75" customHeight="1">
      <c r="A14" s="8">
        <v>9</v>
      </c>
      <c r="B14" s="19" t="s">
        <v>53</v>
      </c>
      <c r="C14" s="21" t="s">
        <v>54</v>
      </c>
      <c r="D14" s="13" t="s">
        <v>55</v>
      </c>
      <c r="E14" s="11">
        <v>1000000</v>
      </c>
      <c r="F14" s="11">
        <f t="shared" si="1"/>
        <v>1000000</v>
      </c>
      <c r="G14" s="8"/>
      <c r="H14" s="20" t="s">
        <v>19</v>
      </c>
      <c r="I14" s="15">
        <v>532872.59</v>
      </c>
      <c r="J14" s="8" t="s">
        <v>56</v>
      </c>
      <c r="K14" s="8" t="s">
        <v>57</v>
      </c>
      <c r="L14" s="15">
        <f t="shared" si="2"/>
        <v>467127.41000000003</v>
      </c>
      <c r="M14" s="8"/>
    </row>
    <row r="15" spans="1:13" ht="60.75" customHeight="1">
      <c r="A15" s="8">
        <v>10</v>
      </c>
      <c r="B15" s="19" t="s">
        <v>58</v>
      </c>
      <c r="C15" s="21" t="s">
        <v>59</v>
      </c>
      <c r="D15" s="13" t="s">
        <v>60</v>
      </c>
      <c r="E15" s="11">
        <v>80000</v>
      </c>
      <c r="F15" s="11">
        <f t="shared" si="1"/>
        <v>80000</v>
      </c>
      <c r="G15" s="8"/>
      <c r="H15" s="20" t="s">
        <v>19</v>
      </c>
      <c r="I15" s="15">
        <v>80000</v>
      </c>
      <c r="J15" s="8" t="s">
        <v>61</v>
      </c>
      <c r="K15" s="8" t="s">
        <v>62</v>
      </c>
      <c r="L15" s="15">
        <f t="shared" si="2"/>
        <v>0</v>
      </c>
      <c r="M15" s="8"/>
    </row>
    <row r="16" spans="1:13" ht="60.75" customHeight="1">
      <c r="A16" s="8">
        <v>11</v>
      </c>
      <c r="B16" s="19" t="s">
        <v>63</v>
      </c>
      <c r="C16" s="21" t="s">
        <v>64</v>
      </c>
      <c r="D16" s="13" t="s">
        <v>65</v>
      </c>
      <c r="E16" s="11">
        <v>125000</v>
      </c>
      <c r="F16" s="11">
        <f t="shared" si="1"/>
        <v>125000</v>
      </c>
      <c r="G16" s="8"/>
      <c r="H16" s="20" t="s">
        <v>19</v>
      </c>
      <c r="I16" s="15">
        <v>75000</v>
      </c>
      <c r="J16" s="8" t="s">
        <v>66</v>
      </c>
      <c r="K16" s="8" t="s">
        <v>65</v>
      </c>
      <c r="L16" s="15">
        <f t="shared" si="2"/>
        <v>50000</v>
      </c>
      <c r="M16" s="8"/>
    </row>
    <row r="17" spans="1:13" ht="60.75" customHeight="1">
      <c r="A17" s="8">
        <v>12</v>
      </c>
      <c r="B17" s="19" t="s">
        <v>67</v>
      </c>
      <c r="C17" s="21" t="s">
        <v>68</v>
      </c>
      <c r="D17" s="13" t="s">
        <v>69</v>
      </c>
      <c r="E17" s="11">
        <v>880180</v>
      </c>
      <c r="F17" s="11">
        <f t="shared" si="1"/>
        <v>880180</v>
      </c>
      <c r="G17" s="8"/>
      <c r="H17" s="20" t="s">
        <v>19</v>
      </c>
      <c r="I17" s="15">
        <f>100000+220500+7180</f>
        <v>327680</v>
      </c>
      <c r="J17" s="22" t="s">
        <v>70</v>
      </c>
      <c r="K17" s="8" t="s">
        <v>71</v>
      </c>
      <c r="L17" s="15">
        <f t="shared" si="2"/>
        <v>552500</v>
      </c>
      <c r="M17" s="8"/>
    </row>
    <row r="18" spans="1:13" ht="60.75" customHeight="1">
      <c r="A18" s="8">
        <v>13</v>
      </c>
      <c r="B18" s="19" t="s">
        <v>72</v>
      </c>
      <c r="C18" s="21" t="s">
        <v>73</v>
      </c>
      <c r="D18" s="13" t="s">
        <v>74</v>
      </c>
      <c r="E18" s="11">
        <v>3840407.87</v>
      </c>
      <c r="F18" s="11">
        <f t="shared" si="1"/>
        <v>3840407.87</v>
      </c>
      <c r="G18" s="8"/>
      <c r="H18" s="20" t="s">
        <v>19</v>
      </c>
      <c r="I18" s="15">
        <f>265280+1998102.2</f>
        <v>2263382.2000000002</v>
      </c>
      <c r="J18" s="8" t="s">
        <v>75</v>
      </c>
      <c r="K18" s="8" t="s">
        <v>76</v>
      </c>
      <c r="L18" s="15">
        <f t="shared" si="2"/>
        <v>1577025.67</v>
      </c>
      <c r="M18" s="8"/>
    </row>
    <row r="19" spans="1:13" ht="60.75" customHeight="1">
      <c r="A19" s="8">
        <v>14</v>
      </c>
      <c r="B19" s="19" t="s">
        <v>77</v>
      </c>
      <c r="C19" s="21" t="s">
        <v>78</v>
      </c>
      <c r="D19" s="13" t="s">
        <v>79</v>
      </c>
      <c r="E19" s="11">
        <v>1435300</v>
      </c>
      <c r="F19" s="11">
        <f t="shared" si="1"/>
        <v>1435300</v>
      </c>
      <c r="G19" s="8" t="s">
        <v>80</v>
      </c>
      <c r="H19" s="20" t="s">
        <v>19</v>
      </c>
      <c r="I19" s="15">
        <f>184400+915600</f>
        <v>1100000</v>
      </c>
      <c r="J19" s="8" t="s">
        <v>20</v>
      </c>
      <c r="K19" s="8" t="s">
        <v>81</v>
      </c>
      <c r="L19" s="15">
        <f t="shared" si="2"/>
        <v>335300</v>
      </c>
      <c r="M19" s="8"/>
    </row>
    <row r="20" spans="1:13" ht="60.75" customHeight="1">
      <c r="A20" s="8">
        <v>15</v>
      </c>
      <c r="B20" s="19" t="s">
        <v>82</v>
      </c>
      <c r="C20" s="21" t="s">
        <v>83</v>
      </c>
      <c r="D20" s="13" t="s">
        <v>84</v>
      </c>
      <c r="E20" s="11">
        <v>70000</v>
      </c>
      <c r="F20" s="11">
        <f t="shared" si="1"/>
        <v>70000</v>
      </c>
      <c r="G20" s="8"/>
      <c r="H20" s="20" t="s">
        <v>19</v>
      </c>
      <c r="I20" s="15">
        <v>70000</v>
      </c>
      <c r="J20" s="8" t="s">
        <v>85</v>
      </c>
      <c r="K20" s="8" t="s">
        <v>86</v>
      </c>
      <c r="L20" s="15">
        <f t="shared" si="2"/>
        <v>0</v>
      </c>
      <c r="M20" s="8"/>
    </row>
    <row r="21" spans="1:13" ht="60.75" customHeight="1">
      <c r="A21" s="8">
        <v>16</v>
      </c>
      <c r="B21" s="19" t="s">
        <v>87</v>
      </c>
      <c r="C21" s="21" t="s">
        <v>88</v>
      </c>
      <c r="D21" s="13" t="s">
        <v>89</v>
      </c>
      <c r="E21" s="11">
        <v>600000</v>
      </c>
      <c r="F21" s="11">
        <f t="shared" si="1"/>
        <v>600000</v>
      </c>
      <c r="G21" s="8"/>
      <c r="H21" s="20" t="s">
        <v>19</v>
      </c>
      <c r="I21" s="15">
        <v>499316.08</v>
      </c>
      <c r="J21" s="8" t="s">
        <v>90</v>
      </c>
      <c r="K21" s="8" t="s">
        <v>89</v>
      </c>
      <c r="L21" s="15">
        <f t="shared" si="2"/>
        <v>100683.91999999998</v>
      </c>
      <c r="M21" s="8"/>
    </row>
    <row r="22" spans="1:13" ht="60.75" customHeight="1">
      <c r="A22" s="8">
        <v>17</v>
      </c>
      <c r="B22" s="19" t="s">
        <v>91</v>
      </c>
      <c r="C22" s="21" t="s">
        <v>92</v>
      </c>
      <c r="D22" s="13" t="s">
        <v>93</v>
      </c>
      <c r="E22" s="11">
        <v>200000</v>
      </c>
      <c r="F22" s="11">
        <f t="shared" si="1"/>
        <v>200000</v>
      </c>
      <c r="G22" s="8"/>
      <c r="H22" s="20" t="s">
        <v>19</v>
      </c>
      <c r="I22" s="15">
        <v>200000</v>
      </c>
      <c r="J22" s="8" t="s">
        <v>94</v>
      </c>
      <c r="K22" s="8" t="s">
        <v>52</v>
      </c>
      <c r="L22" s="15">
        <f t="shared" si="2"/>
        <v>0</v>
      </c>
      <c r="M22" s="8"/>
    </row>
    <row r="23" spans="1:13" ht="60.75" customHeight="1">
      <c r="A23" s="8">
        <v>18</v>
      </c>
      <c r="B23" s="19" t="s">
        <v>95</v>
      </c>
      <c r="C23" s="21" t="s">
        <v>96</v>
      </c>
      <c r="D23" s="13" t="s">
        <v>97</v>
      </c>
      <c r="E23" s="11">
        <v>700000</v>
      </c>
      <c r="F23" s="11">
        <f t="shared" si="1"/>
        <v>700000</v>
      </c>
      <c r="G23" s="8"/>
      <c r="H23" s="20" t="s">
        <v>19</v>
      </c>
      <c r="I23" s="15">
        <f>100000+10000</f>
        <v>110000</v>
      </c>
      <c r="J23" s="22" t="s">
        <v>98</v>
      </c>
      <c r="K23" s="8" t="s">
        <v>99</v>
      </c>
      <c r="L23" s="15">
        <f t="shared" si="2"/>
        <v>590000</v>
      </c>
      <c r="M23" s="8"/>
    </row>
    <row r="24" spans="1:13" ht="60.75" customHeight="1">
      <c r="A24" s="8">
        <v>19</v>
      </c>
      <c r="B24" s="17" t="s">
        <v>100</v>
      </c>
      <c r="C24" s="21" t="s">
        <v>101</v>
      </c>
      <c r="D24" s="13" t="s">
        <v>102</v>
      </c>
      <c r="E24" s="11">
        <v>200000</v>
      </c>
      <c r="F24" s="11">
        <f t="shared" si="1"/>
        <v>200000</v>
      </c>
      <c r="G24" s="8"/>
      <c r="H24" s="20" t="s">
        <v>19</v>
      </c>
      <c r="I24" s="15">
        <v>200000</v>
      </c>
      <c r="J24" s="8" t="s">
        <v>103</v>
      </c>
      <c r="K24" s="8" t="s">
        <v>102</v>
      </c>
      <c r="L24" s="15">
        <f t="shared" si="2"/>
        <v>0</v>
      </c>
      <c r="M24" s="8"/>
    </row>
    <row r="25" spans="1:13" ht="60.75" customHeight="1">
      <c r="A25" s="8">
        <v>20</v>
      </c>
      <c r="B25" s="8" t="s">
        <v>104</v>
      </c>
      <c r="C25" s="8" t="s">
        <v>105</v>
      </c>
      <c r="D25" s="8" t="s">
        <v>106</v>
      </c>
      <c r="E25" s="11">
        <v>100000</v>
      </c>
      <c r="F25" s="11">
        <f t="shared" si="1"/>
        <v>100000</v>
      </c>
      <c r="G25" s="8"/>
      <c r="H25" s="20" t="s">
        <v>19</v>
      </c>
      <c r="I25" s="15">
        <v>100000</v>
      </c>
      <c r="J25" s="8" t="s">
        <v>61</v>
      </c>
      <c r="K25" s="8" t="s">
        <v>62</v>
      </c>
      <c r="L25" s="15">
        <f t="shared" si="2"/>
        <v>0</v>
      </c>
      <c r="M25" s="8"/>
    </row>
    <row r="26" spans="1:13">
      <c r="E26" s="23"/>
      <c r="F26" s="23"/>
    </row>
    <row r="27" spans="1:13">
      <c r="D27" s="24"/>
      <c r="E27" s="23"/>
      <c r="F27" s="23"/>
    </row>
    <row r="28" spans="1:13" ht="14.25">
      <c r="D28" s="25"/>
      <c r="E28" s="23"/>
      <c r="F28" s="23"/>
    </row>
    <row r="29" spans="1:13" ht="14.25">
      <c r="D29" s="25"/>
      <c r="E29" s="23"/>
      <c r="F29" s="23"/>
    </row>
    <row r="30" spans="1:13" ht="14.25">
      <c r="D30" s="25"/>
      <c r="E30" s="23"/>
      <c r="F30" s="23"/>
    </row>
    <row r="31" spans="1:13" ht="14.25">
      <c r="D31" s="25"/>
      <c r="E31" s="23"/>
      <c r="F31" s="23"/>
    </row>
    <row r="32" spans="1:13" ht="14.25">
      <c r="D32" s="25"/>
      <c r="E32" s="23"/>
      <c r="F32" s="23"/>
    </row>
    <row r="33" spans="4:6" ht="14.25">
      <c r="D33" s="25"/>
      <c r="E33" s="23"/>
      <c r="F33" s="23"/>
    </row>
    <row r="34" spans="4:6" ht="14.25">
      <c r="D34" s="25"/>
      <c r="E34" s="23"/>
      <c r="F34" s="23"/>
    </row>
    <row r="35" spans="4:6">
      <c r="E35" s="23"/>
      <c r="F35" s="23"/>
    </row>
    <row r="36" spans="4:6">
      <c r="E36" s="23"/>
      <c r="F36" s="23"/>
    </row>
    <row r="37" spans="4:6">
      <c r="E37" s="23"/>
      <c r="F37" s="23"/>
    </row>
  </sheetData>
  <mergeCells count="12"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3" type="noConversion"/>
  <printOptions horizontalCentered="1"/>
  <pageMargins left="0.511811023622047" right="0.511811023622047" top="0.74803149606299202" bottom="0.74803149606299202" header="0.31496062992126" footer="0.31496062992126"/>
  <pageSetup paperSize="9" scale="3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财政专项2021.1-5月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2021-06-15T02:42:01Z</dcterms:created>
  <dcterms:modified xsi:type="dcterms:W3CDTF">2021-06-15T02:42:52Z</dcterms:modified>
</cp:coreProperties>
</file>