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 tabRatio="855" activeTab="14"/>
  </bookViews>
  <sheets>
    <sheet name="初中语文" sheetId="1" r:id="rId1"/>
    <sheet name="初中数学" sheetId="13" r:id="rId2"/>
    <sheet name="初中政治" sheetId="14" r:id="rId3"/>
    <sheet name="小学语文1" sheetId="2" r:id="rId4"/>
    <sheet name="小学语文2 " sheetId="11" r:id="rId5"/>
    <sheet name="小学数学1" sheetId="4" r:id="rId6"/>
    <sheet name="小学数学2" sheetId="12" r:id="rId7"/>
    <sheet name="小学英语" sheetId="5" r:id="rId8"/>
    <sheet name="小学科学" sheetId="6" r:id="rId9"/>
    <sheet name="小学音乐" sheetId="3" r:id="rId10"/>
    <sheet name="小学体育1" sheetId="9" r:id="rId11"/>
    <sheet name="小学体育2" sheetId="10" r:id="rId12"/>
    <sheet name="小学美术" sheetId="7" r:id="rId13"/>
    <sheet name="幼师 " sheetId="8" r:id="rId14"/>
    <sheet name="优秀小学教师" sheetId="15" r:id="rId15"/>
  </sheets>
  <definedNames>
    <definedName name="_xlnm.Print_Area" localSheetId="8">小学科学!$A$1:$H$6</definedName>
    <definedName name="_xlnm.Print_Area" localSheetId="5">小学数学1!$A$1:$H$21</definedName>
    <definedName name="_xlnm.Print_Area" localSheetId="10">小学体育1!$A$1:$J$9</definedName>
    <definedName name="_xlnm.Print_Area" localSheetId="9">小学音乐!$A$1:$J$7</definedName>
    <definedName name="_xlnm.Print_Area" localSheetId="7">小学英语!$A$1:$H$7</definedName>
    <definedName name="_xlnm.Print_Titles" localSheetId="1">初中数学!$2:$2</definedName>
    <definedName name="_xlnm.Print_Titles" localSheetId="0">初中语文!$2:$2</definedName>
    <definedName name="_xlnm.Print_Titles" localSheetId="2">初中政治!$2:$2</definedName>
    <definedName name="_xlnm.Print_Titles" localSheetId="8">小学科学!$2:$2</definedName>
    <definedName name="_xlnm.Print_Titles" localSheetId="12">小学美术!$2:$3</definedName>
    <definedName name="_xlnm.Print_Titles" localSheetId="5">小学数学1!$2:$3</definedName>
    <definedName name="_xlnm.Print_Titles" localSheetId="6">小学数学2!$2:$2</definedName>
    <definedName name="_xlnm.Print_Titles" localSheetId="10">小学体育1!$2:$2</definedName>
    <definedName name="_xlnm.Print_Titles" localSheetId="11">小学体育2!$2:$2</definedName>
    <definedName name="_xlnm.Print_Titles" localSheetId="9">小学音乐!$2:$3</definedName>
    <definedName name="_xlnm.Print_Titles" localSheetId="7">小学英语!$2:$2</definedName>
    <definedName name="_xlnm.Print_Titles" localSheetId="3">小学语文1!$2:$3</definedName>
    <definedName name="_xlnm.Print_Titles" localSheetId="4">'小学语文2 '!$2:$3</definedName>
    <definedName name="_xlnm.Print_Titles" localSheetId="14">优秀小学教师!$2:$3</definedName>
    <definedName name="_xlnm.Print_Titles" localSheetId="13">'幼师 '!$2:$3</definedName>
    <definedName name="成绩" localSheetId="1">初中数学!$C$4:$C$5</definedName>
    <definedName name="成绩" localSheetId="2">初中政治!$C$4:$C$4</definedName>
    <definedName name="成绩" localSheetId="8">小学科学!$C$4:$C$6</definedName>
    <definedName name="成绩" localSheetId="12">小学美术!$C$4:$C$8</definedName>
    <definedName name="成绩" localSheetId="5">小学数学1!$C$4:$C$21</definedName>
    <definedName name="成绩" localSheetId="6">小学数学2!$C$4:$C$8</definedName>
    <definedName name="成绩" localSheetId="10">小学体育1!$C$4:$C$9</definedName>
    <definedName name="成绩" localSheetId="11">小学体育2!$C$4:$C$9</definedName>
    <definedName name="成绩" localSheetId="9">小学音乐!$C$4:$C$7</definedName>
    <definedName name="成绩" localSheetId="7">小学英语!$C$4:$C$7</definedName>
    <definedName name="成绩" localSheetId="3">小学语文1!$C$14:$C$21</definedName>
    <definedName name="成绩" localSheetId="4">'小学语文2 '!#REF!</definedName>
    <definedName name="成绩" localSheetId="14">优秀小学教师!$C$5:$C$5</definedName>
    <definedName name="成绩" localSheetId="13">'幼师 '!$C$5:$C$6</definedName>
    <definedName name="成绩">初中语文!#REF!</definedName>
    <definedName name="岗位" localSheetId="1">初中数学!$A$4:$A$5</definedName>
    <definedName name="岗位" localSheetId="2">初中政治!$A$4:$A$4</definedName>
    <definedName name="岗位" localSheetId="8">小学科学!$A$4:$A$6</definedName>
    <definedName name="岗位" localSheetId="12">小学美术!$A$4:$A$8</definedName>
    <definedName name="岗位" localSheetId="5">小学数学1!$A$4:$A$21</definedName>
    <definedName name="岗位" localSheetId="6">小学数学2!$A$4:$A$8</definedName>
    <definedName name="岗位" localSheetId="10">小学体育1!$A$4:$A$9</definedName>
    <definedName name="岗位" localSheetId="11">小学体育2!$A$4:$A$9</definedName>
    <definedName name="岗位" localSheetId="9">小学音乐!$A$4:$A$7</definedName>
    <definedName name="岗位" localSheetId="7">小学英语!$A$4:$A$7</definedName>
    <definedName name="岗位" localSheetId="3">小学语文1!$A$14:$A$21</definedName>
    <definedName name="岗位" localSheetId="4">'小学语文2 '!#REF!</definedName>
    <definedName name="岗位" localSheetId="14">优秀小学教师!$A$5:$A$5</definedName>
    <definedName name="岗位" localSheetId="13">'幼师 '!$A$5:$A$6</definedName>
    <definedName name="岗位">初中语文!#REF!</definedName>
  </definedNames>
  <calcPr calcId="125725"/>
</workbook>
</file>

<file path=xl/calcChain.xml><?xml version="1.0" encoding="utf-8"?>
<calcChain xmlns="http://schemas.openxmlformats.org/spreadsheetml/2006/main">
  <c r="H9" i="10"/>
  <c r="H7"/>
  <c r="H6"/>
  <c r="H5"/>
  <c r="H8"/>
  <c r="H4"/>
  <c r="F5" i="15"/>
  <c r="F4"/>
  <c r="D5"/>
  <c r="G5" s="1"/>
  <c r="D4"/>
  <c r="G4" i="14"/>
  <c r="F4"/>
  <c r="D4"/>
  <c r="F5" i="13"/>
  <c r="D5"/>
  <c r="F4"/>
  <c r="D4"/>
  <c r="G4" s="1"/>
  <c r="H5" i="7"/>
  <c r="H7"/>
  <c r="H6"/>
  <c r="H8"/>
  <c r="H4"/>
  <c r="F6" i="12"/>
  <c r="D6"/>
  <c r="F8"/>
  <c r="D8"/>
  <c r="F7"/>
  <c r="D7"/>
  <c r="F5"/>
  <c r="G5" s="1"/>
  <c r="D5"/>
  <c r="F4"/>
  <c r="D4"/>
  <c r="F12" i="11"/>
  <c r="D12"/>
  <c r="G12" s="1"/>
  <c r="F8"/>
  <c r="D8"/>
  <c r="G8" s="1"/>
  <c r="F4"/>
  <c r="D4"/>
  <c r="F11"/>
  <c r="D11"/>
  <c r="G11" s="1"/>
  <c r="F9"/>
  <c r="D9"/>
  <c r="G9" s="1"/>
  <c r="F10"/>
  <c r="D10"/>
  <c r="G10" s="1"/>
  <c r="F5"/>
  <c r="D5"/>
  <c r="G5" s="1"/>
  <c r="F7"/>
  <c r="D7"/>
  <c r="G7" s="1"/>
  <c r="F6"/>
  <c r="D6"/>
  <c r="G6" s="1"/>
  <c r="F13"/>
  <c r="D13"/>
  <c r="G13" s="1"/>
  <c r="H4" i="8"/>
  <c r="H6"/>
  <c r="H5"/>
  <c r="H8" i="9"/>
  <c r="H7"/>
  <c r="H6"/>
  <c r="H9"/>
  <c r="H5"/>
  <c r="H4"/>
  <c r="H5" i="3"/>
  <c r="H6"/>
  <c r="H7"/>
  <c r="H4"/>
  <c r="D21" i="4"/>
  <c r="F21"/>
  <c r="D13"/>
  <c r="F13"/>
  <c r="D19"/>
  <c r="F19"/>
  <c r="D7"/>
  <c r="F7"/>
  <c r="D12"/>
  <c r="F12"/>
  <c r="D18"/>
  <c r="F18"/>
  <c r="D17"/>
  <c r="F17"/>
  <c r="D16"/>
  <c r="F16"/>
  <c r="D20"/>
  <c r="F20"/>
  <c r="D15"/>
  <c r="F15"/>
  <c r="D8" i="2"/>
  <c r="F8"/>
  <c r="D19"/>
  <c r="F19"/>
  <c r="D16"/>
  <c r="F16"/>
  <c r="D7"/>
  <c r="F7"/>
  <c r="D18"/>
  <c r="F18"/>
  <c r="D10"/>
  <c r="F10"/>
  <c r="D12"/>
  <c r="F12"/>
  <c r="D9"/>
  <c r="F9"/>
  <c r="D11"/>
  <c r="F11"/>
  <c r="D20"/>
  <c r="F20"/>
  <c r="F13"/>
  <c r="F5"/>
  <c r="F6"/>
  <c r="F4"/>
  <c r="F17"/>
  <c r="F15"/>
  <c r="F21"/>
  <c r="F6" i="4"/>
  <c r="F5"/>
  <c r="F8"/>
  <c r="F14"/>
  <c r="F9"/>
  <c r="F11"/>
  <c r="F10"/>
  <c r="F5" i="5"/>
  <c r="F6"/>
  <c r="F7"/>
  <c r="F5" i="6"/>
  <c r="F6"/>
  <c r="F5" i="1"/>
  <c r="F4"/>
  <c r="F14" i="2"/>
  <c r="F4" i="4"/>
  <c r="F4" i="5"/>
  <c r="F4" i="6"/>
  <c r="D13" i="2"/>
  <c r="D5"/>
  <c r="D6"/>
  <c r="D4"/>
  <c r="D17"/>
  <c r="D15"/>
  <c r="D21"/>
  <c r="D6" i="4"/>
  <c r="D5"/>
  <c r="D8"/>
  <c r="D14"/>
  <c r="D9"/>
  <c r="D11"/>
  <c r="D10"/>
  <c r="D5" i="5"/>
  <c r="D6"/>
  <c r="D7"/>
  <c r="D5" i="6"/>
  <c r="G5" s="1"/>
  <c r="D6"/>
  <c r="G6" s="1"/>
  <c r="D5" i="1"/>
  <c r="D4"/>
  <c r="G4" s="1"/>
  <c r="D14" i="2"/>
  <c r="D4" i="4"/>
  <c r="D4" i="5"/>
  <c r="D4" i="6"/>
  <c r="G4" s="1"/>
  <c r="F6" i="8"/>
  <c r="D6"/>
  <c r="F4"/>
  <c r="D4"/>
  <c r="F5"/>
  <c r="D5"/>
  <c r="F8" i="7"/>
  <c r="D8"/>
  <c r="F6"/>
  <c r="D6"/>
  <c r="F7"/>
  <c r="D7"/>
  <c r="F5"/>
  <c r="I5" s="1"/>
  <c r="D5"/>
  <c r="F4"/>
  <c r="D4"/>
  <c r="F8" i="10"/>
  <c r="D8"/>
  <c r="F5"/>
  <c r="D5"/>
  <c r="F6"/>
  <c r="D6"/>
  <c r="F7"/>
  <c r="D7"/>
  <c r="F9"/>
  <c r="D9"/>
  <c r="F4"/>
  <c r="D4"/>
  <c r="F5" i="9"/>
  <c r="D5"/>
  <c r="F9"/>
  <c r="D9"/>
  <c r="F6"/>
  <c r="D6"/>
  <c r="F7"/>
  <c r="D7"/>
  <c r="F8"/>
  <c r="D8"/>
  <c r="F4"/>
  <c r="D4"/>
  <c r="F7" i="3"/>
  <c r="D7"/>
  <c r="F6"/>
  <c r="D6"/>
  <c r="F5"/>
  <c r="D5"/>
  <c r="F4"/>
  <c r="D4"/>
  <c r="G7" i="5" l="1"/>
  <c r="G7" i="12"/>
  <c r="G6"/>
  <c r="G8"/>
  <c r="G14" i="2"/>
  <c r="I4" i="10"/>
  <c r="I7"/>
  <c r="I6"/>
  <c r="I8"/>
  <c r="I9"/>
  <c r="I5"/>
  <c r="G4" i="12"/>
  <c r="G5" i="4"/>
  <c r="G11"/>
  <c r="G14"/>
  <c r="G6"/>
  <c r="G5" i="5"/>
  <c r="G6"/>
  <c r="G4"/>
  <c r="G17" i="2"/>
  <c r="G15"/>
  <c r="G4"/>
  <c r="G5"/>
  <c r="G19"/>
  <c r="G21"/>
  <c r="G4" i="11"/>
  <c r="I4" i="9"/>
  <c r="I8"/>
  <c r="I6"/>
  <c r="I9"/>
  <c r="I7"/>
  <c r="I5"/>
  <c r="G20" i="2"/>
  <c r="G11"/>
  <c r="G10"/>
  <c r="G18"/>
  <c r="G8"/>
  <c r="G12"/>
  <c r="G6"/>
  <c r="G13"/>
  <c r="G7"/>
  <c r="G9"/>
  <c r="G16"/>
  <c r="G4" i="15"/>
  <c r="G17" i="4"/>
  <c r="G18"/>
  <c r="G7"/>
  <c r="I4" i="7"/>
  <c r="I8"/>
  <c r="I7"/>
  <c r="I6"/>
  <c r="I4" i="3"/>
  <c r="I7"/>
  <c r="I6"/>
  <c r="G20" i="4"/>
  <c r="G9"/>
  <c r="G16"/>
  <c r="G5" i="1"/>
  <c r="I5" i="3"/>
  <c r="G5" i="13"/>
  <c r="I6" i="8"/>
  <c r="I4"/>
  <c r="I5"/>
  <c r="G4" i="4"/>
  <c r="G8"/>
  <c r="G13"/>
  <c r="G10"/>
  <c r="G15"/>
  <c r="G12"/>
  <c r="G19"/>
  <c r="G21"/>
</calcChain>
</file>

<file path=xl/sharedStrings.xml><?xml version="1.0" encoding="utf-8"?>
<sst xmlns="http://schemas.openxmlformats.org/spreadsheetml/2006/main" count="271" uniqueCount="37">
  <si>
    <t>招聘岗位</t>
  </si>
  <si>
    <t>准考证号</t>
  </si>
  <si>
    <t>笔试成绩</t>
  </si>
  <si>
    <t>排名</t>
  </si>
  <si>
    <t>初中语文</t>
  </si>
  <si>
    <t>初中数学</t>
  </si>
  <si>
    <t>初中政治</t>
  </si>
  <si>
    <t>小学语文1</t>
  </si>
  <si>
    <t xml:space="preserve">小学语文2 </t>
  </si>
  <si>
    <t>小学数学1</t>
  </si>
  <si>
    <t xml:space="preserve">小学数学2 </t>
  </si>
  <si>
    <t>小学英语</t>
  </si>
  <si>
    <t>小学科学</t>
  </si>
  <si>
    <t>合计</t>
  </si>
  <si>
    <t>原始分</t>
  </si>
  <si>
    <t>折合分（30%）</t>
  </si>
  <si>
    <t>折合分（40%）</t>
  </si>
  <si>
    <t>小学音乐</t>
  </si>
  <si>
    <t xml:space="preserve">小学体育1 </t>
  </si>
  <si>
    <t>小学体育2</t>
  </si>
  <si>
    <t>小学美术</t>
  </si>
  <si>
    <t>幼师</t>
  </si>
  <si>
    <t>2020年芦淞区公开招聘中小学和幼儿园教师
面向有教学经验教师岗位上微型课成绩和总成绩公示</t>
    <phoneticPr fontId="7" type="noConversion"/>
  </si>
  <si>
    <t>原始分</t>
    <phoneticPr fontId="7" type="noConversion"/>
  </si>
  <si>
    <t>上微型课成绩</t>
    <phoneticPr fontId="7" type="noConversion"/>
  </si>
  <si>
    <t>总成绩</t>
    <phoneticPr fontId="7" type="noConversion"/>
  </si>
  <si>
    <t>折合分（40%）</t>
    <phoneticPr fontId="7" type="noConversion"/>
  </si>
  <si>
    <t>折合分（60%）</t>
    <phoneticPr fontId="7" type="noConversion"/>
  </si>
  <si>
    <t>专业技能测试
成绩</t>
    <phoneticPr fontId="7" type="noConversion"/>
  </si>
  <si>
    <t>准考
证号</t>
    <phoneticPr fontId="7" type="noConversion"/>
  </si>
  <si>
    <t>116002</t>
  </si>
  <si>
    <t>116003</t>
  </si>
  <si>
    <t>优秀小学教师</t>
    <phoneticPr fontId="12" type="noConversion"/>
  </si>
  <si>
    <t>答辩成绩</t>
    <phoneticPr fontId="12" type="noConversion"/>
  </si>
  <si>
    <t>折合分（20%）</t>
    <phoneticPr fontId="12" type="noConversion"/>
  </si>
  <si>
    <t>折合分（80%）</t>
    <phoneticPr fontId="12" type="noConversion"/>
  </si>
  <si>
    <t>2020年芦淞区公开招聘中小学和幼儿园教师
面向有教学经验教师招聘优秀小学教师考试成绩公示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</si>
</sst>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A9" sqref="A6:XFD9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4" width="9" style="1"/>
  </cols>
  <sheetData>
    <row r="1" spans="1:8" ht="57.95" customHeight="1">
      <c r="A1" s="38" t="s">
        <v>22</v>
      </c>
      <c r="B1" s="38"/>
      <c r="C1" s="38"/>
      <c r="D1" s="38"/>
      <c r="E1" s="38"/>
      <c r="F1" s="38"/>
      <c r="G1" s="38"/>
      <c r="H1" s="38"/>
    </row>
    <row r="2" spans="1:8" ht="30" customHeight="1">
      <c r="A2" s="39" t="s">
        <v>0</v>
      </c>
      <c r="B2" s="39" t="s">
        <v>1</v>
      </c>
      <c r="C2" s="41" t="s">
        <v>2</v>
      </c>
      <c r="D2" s="42"/>
      <c r="E2" s="43" t="s">
        <v>24</v>
      </c>
      <c r="F2" s="42"/>
      <c r="G2" s="44" t="s">
        <v>25</v>
      </c>
      <c r="H2" s="46" t="s">
        <v>3</v>
      </c>
    </row>
    <row r="3" spans="1:8" ht="35.25" customHeight="1">
      <c r="A3" s="40"/>
      <c r="B3" s="40"/>
      <c r="C3" s="25" t="s">
        <v>23</v>
      </c>
      <c r="D3" s="25" t="s">
        <v>26</v>
      </c>
      <c r="E3" s="25" t="s">
        <v>23</v>
      </c>
      <c r="F3" s="25" t="s">
        <v>27</v>
      </c>
      <c r="G3" s="45"/>
      <c r="H3" s="47"/>
    </row>
    <row r="4" spans="1:8" ht="28.5" customHeight="1">
      <c r="A4" s="6" t="s">
        <v>4</v>
      </c>
      <c r="B4" s="6">
        <v>101004</v>
      </c>
      <c r="C4" s="7">
        <v>79.2</v>
      </c>
      <c r="D4" s="7">
        <f>C4*0.4</f>
        <v>31.680000000000003</v>
      </c>
      <c r="E4" s="7">
        <v>90.4</v>
      </c>
      <c r="F4" s="7">
        <f>E4*0.6</f>
        <v>54.24</v>
      </c>
      <c r="G4" s="7">
        <f>D4+F4</f>
        <v>85.92</v>
      </c>
      <c r="H4" s="8">
        <v>1</v>
      </c>
    </row>
    <row r="5" spans="1:8" ht="28.5" customHeight="1" thickBot="1">
      <c r="A5" s="12" t="s">
        <v>4</v>
      </c>
      <c r="B5" s="12">
        <v>101001</v>
      </c>
      <c r="C5" s="26">
        <v>79.900000000000006</v>
      </c>
      <c r="D5" s="26">
        <f>C5*0.4</f>
        <v>31.960000000000004</v>
      </c>
      <c r="E5" s="26">
        <v>88.8</v>
      </c>
      <c r="F5" s="26">
        <f t="shared" ref="F5" si="0">E5*0.6</f>
        <v>53.279999999999994</v>
      </c>
      <c r="G5" s="26">
        <f t="shared" ref="G5" si="1">D5+F5</f>
        <v>85.24</v>
      </c>
      <c r="H5" s="27">
        <v>2</v>
      </c>
    </row>
  </sheetData>
  <sortState ref="A3:J472">
    <sortCondition ref="A3:A472"/>
    <sortCondition ref="H3:H472"/>
  </sortState>
  <mergeCells count="7">
    <mergeCell ref="A1:H1"/>
    <mergeCell ref="A2:A3"/>
    <mergeCell ref="B2:B3"/>
    <mergeCell ref="C2:D2"/>
    <mergeCell ref="E2:F2"/>
    <mergeCell ref="G2:G3"/>
    <mergeCell ref="H2:H3"/>
  </mergeCells>
  <phoneticPr fontId="7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XFB7"/>
  <sheetViews>
    <sheetView workbookViewId="0">
      <selection activeCell="M25" sqref="M25"/>
    </sheetView>
  </sheetViews>
  <sheetFormatPr defaultColWidth="9" defaultRowHeight="14.25"/>
  <cols>
    <col min="1" max="1" width="9.625" style="1" customWidth="1"/>
    <col min="2" max="2" width="8.625" style="1" customWidth="1"/>
    <col min="3" max="3" width="8.125" style="3" customWidth="1"/>
    <col min="4" max="4" width="8.625" style="3" customWidth="1"/>
    <col min="5" max="5" width="7.5" style="3" customWidth="1"/>
    <col min="6" max="6" width="9.25" style="3" customWidth="1"/>
    <col min="7" max="7" width="7.625" style="3" customWidth="1"/>
    <col min="8" max="8" width="8.75" style="3" customWidth="1"/>
    <col min="9" max="9" width="7.875" style="3" customWidth="1"/>
    <col min="10" max="10" width="6.5" style="1" customWidth="1"/>
    <col min="11" max="16382" width="9" style="1"/>
    <col min="16383" max="16384" width="9" style="4"/>
  </cols>
  <sheetData>
    <row r="1" spans="1:10" s="1" customFormat="1" ht="51" customHeight="1">
      <c r="A1" s="48" t="s">
        <v>22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1" customFormat="1" ht="33.75" customHeight="1">
      <c r="A2" s="50" t="s">
        <v>0</v>
      </c>
      <c r="B2" s="55" t="s">
        <v>29</v>
      </c>
      <c r="C2" s="51" t="s">
        <v>2</v>
      </c>
      <c r="D2" s="51"/>
      <c r="E2" s="52" t="s">
        <v>28</v>
      </c>
      <c r="F2" s="51"/>
      <c r="G2" s="52" t="s">
        <v>24</v>
      </c>
      <c r="H2" s="51"/>
      <c r="I2" s="51" t="s">
        <v>13</v>
      </c>
      <c r="J2" s="53" t="s">
        <v>3</v>
      </c>
    </row>
    <row r="3" spans="1:10" s="1" customFormat="1" ht="33" customHeight="1">
      <c r="A3" s="50"/>
      <c r="B3" s="50"/>
      <c r="C3" s="5" t="s">
        <v>14</v>
      </c>
      <c r="D3" s="5" t="s">
        <v>15</v>
      </c>
      <c r="E3" s="5" t="s">
        <v>14</v>
      </c>
      <c r="F3" s="5" t="s">
        <v>16</v>
      </c>
      <c r="G3" s="5" t="s">
        <v>14</v>
      </c>
      <c r="H3" s="5" t="s">
        <v>15</v>
      </c>
      <c r="I3" s="51"/>
      <c r="J3" s="53"/>
    </row>
    <row r="4" spans="1:10" s="18" customFormat="1" ht="24.75" customHeight="1">
      <c r="A4" s="20" t="s">
        <v>17</v>
      </c>
      <c r="B4" s="20">
        <v>111040</v>
      </c>
      <c r="C4" s="19">
        <v>76.599999999999994</v>
      </c>
      <c r="D4" s="19">
        <f t="shared" ref="D4:D6" si="0">C4*0.3</f>
        <v>22.979999999999997</v>
      </c>
      <c r="E4" s="19">
        <v>85.4</v>
      </c>
      <c r="F4" s="19">
        <f t="shared" ref="F4:F6" si="1">E4*0.4</f>
        <v>34.160000000000004</v>
      </c>
      <c r="G4" s="19">
        <v>90.2</v>
      </c>
      <c r="H4" s="19">
        <f>G4*0.3</f>
        <v>27.06</v>
      </c>
      <c r="I4" s="19">
        <f>D4+F4+H4</f>
        <v>84.2</v>
      </c>
      <c r="J4" s="23">
        <v>1</v>
      </c>
    </row>
    <row r="5" spans="1:10" s="18" customFormat="1" ht="24.75" customHeight="1">
      <c r="A5" s="20" t="s">
        <v>17</v>
      </c>
      <c r="B5" s="20">
        <v>111038</v>
      </c>
      <c r="C5" s="19">
        <v>75.849999999999994</v>
      </c>
      <c r="D5" s="19">
        <f t="shared" si="0"/>
        <v>22.754999999999999</v>
      </c>
      <c r="E5" s="19">
        <v>84.4</v>
      </c>
      <c r="F5" s="19">
        <f t="shared" si="1"/>
        <v>33.760000000000005</v>
      </c>
      <c r="G5" s="19">
        <v>88.4</v>
      </c>
      <c r="H5" s="19">
        <f t="shared" ref="H5:H6" si="2">G5*0.3</f>
        <v>26.52</v>
      </c>
      <c r="I5" s="19">
        <f t="shared" ref="I5:I6" si="3">D5+F5+H5</f>
        <v>83.034999999999997</v>
      </c>
      <c r="J5" s="23">
        <v>2</v>
      </c>
    </row>
    <row r="6" spans="1:10" s="18" customFormat="1" ht="24.75" customHeight="1">
      <c r="A6" s="20" t="s">
        <v>17</v>
      </c>
      <c r="B6" s="20">
        <v>111028</v>
      </c>
      <c r="C6" s="19">
        <v>76.75</v>
      </c>
      <c r="D6" s="19">
        <f t="shared" si="0"/>
        <v>23.024999999999999</v>
      </c>
      <c r="E6" s="19">
        <v>83</v>
      </c>
      <c r="F6" s="19">
        <f t="shared" si="1"/>
        <v>33.200000000000003</v>
      </c>
      <c r="G6" s="19">
        <v>86</v>
      </c>
      <c r="H6" s="19">
        <f t="shared" si="2"/>
        <v>25.8</v>
      </c>
      <c r="I6" s="19">
        <f t="shared" si="3"/>
        <v>82.025000000000006</v>
      </c>
      <c r="J6" s="23">
        <v>3</v>
      </c>
    </row>
    <row r="7" spans="1:10" s="18" customFormat="1" ht="24.75" customHeight="1" thickBot="1">
      <c r="A7" s="21" t="s">
        <v>17</v>
      </c>
      <c r="B7" s="21">
        <v>111005</v>
      </c>
      <c r="C7" s="22">
        <v>65.55</v>
      </c>
      <c r="D7" s="22">
        <f>C7*0.3</f>
        <v>19.664999999999999</v>
      </c>
      <c r="E7" s="22">
        <v>88</v>
      </c>
      <c r="F7" s="22">
        <f>E7*0.4</f>
        <v>35.200000000000003</v>
      </c>
      <c r="G7" s="22">
        <v>84.2</v>
      </c>
      <c r="H7" s="22">
        <f>G7*0.3</f>
        <v>25.26</v>
      </c>
      <c r="I7" s="22">
        <f>D7+F7+H7</f>
        <v>80.125</v>
      </c>
      <c r="J7" s="24">
        <v>4</v>
      </c>
    </row>
  </sheetData>
  <mergeCells count="8">
    <mergeCell ref="G2:H2"/>
    <mergeCell ref="A1:J1"/>
    <mergeCell ref="C2:D2"/>
    <mergeCell ref="E2:F2"/>
    <mergeCell ref="A2:A3"/>
    <mergeCell ref="B2:B3"/>
    <mergeCell ref="I2:I3"/>
    <mergeCell ref="J2:J3"/>
  </mergeCells>
  <phoneticPr fontId="7" type="noConversion"/>
  <printOptions horizontalCentered="1"/>
  <pageMargins left="0.55486111111111103" right="0.55486111111111103" top="0.80277777777777803" bottom="0.80277777777777803" header="0.5" footer="0.5"/>
  <pageSetup paperSize="9" orientation="portrait" r:id="rId1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XFA9"/>
  <sheetViews>
    <sheetView topLeftCell="A7" workbookViewId="0">
      <selection activeCell="A10" sqref="A10:XFD20"/>
    </sheetView>
  </sheetViews>
  <sheetFormatPr defaultColWidth="9" defaultRowHeight="14.25"/>
  <cols>
    <col min="1" max="1" width="11" style="1" customWidth="1"/>
    <col min="2" max="2" width="8.625" style="1" customWidth="1"/>
    <col min="3" max="3" width="7.5" style="3" customWidth="1"/>
    <col min="4" max="4" width="8.5" style="3" customWidth="1"/>
    <col min="5" max="5" width="7.375" style="3" customWidth="1"/>
    <col min="6" max="6" width="9.875" style="3" customWidth="1"/>
    <col min="7" max="7" width="7.25" style="3" customWidth="1"/>
    <col min="8" max="8" width="8.75" style="3" customWidth="1"/>
    <col min="9" max="9" width="8.5" style="3" customWidth="1"/>
    <col min="10" max="10" width="6.75" style="1" customWidth="1"/>
    <col min="11" max="16381" width="9" style="1"/>
    <col min="16382" max="16384" width="9" style="4"/>
  </cols>
  <sheetData>
    <row r="1" spans="1:10" s="1" customFormat="1" ht="52.5" customHeight="1">
      <c r="A1" s="48" t="s">
        <v>22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1" customFormat="1" ht="30" customHeight="1">
      <c r="A2" s="39" t="s">
        <v>0</v>
      </c>
      <c r="B2" s="56" t="s">
        <v>29</v>
      </c>
      <c r="C2" s="41" t="s">
        <v>2</v>
      </c>
      <c r="D2" s="42"/>
      <c r="E2" s="52" t="s">
        <v>28</v>
      </c>
      <c r="F2" s="51"/>
      <c r="G2" s="52" t="s">
        <v>24</v>
      </c>
      <c r="H2" s="51"/>
      <c r="I2" s="51" t="s">
        <v>13</v>
      </c>
      <c r="J2" s="46" t="s">
        <v>3</v>
      </c>
    </row>
    <row r="3" spans="1:10" s="1" customFormat="1" ht="33" customHeight="1">
      <c r="A3" s="40"/>
      <c r="B3" s="40"/>
      <c r="C3" s="5" t="s">
        <v>14</v>
      </c>
      <c r="D3" s="5" t="s">
        <v>15</v>
      </c>
      <c r="E3" s="5" t="s">
        <v>14</v>
      </c>
      <c r="F3" s="5" t="s">
        <v>16</v>
      </c>
      <c r="G3" s="5" t="s">
        <v>14</v>
      </c>
      <c r="H3" s="5" t="s">
        <v>15</v>
      </c>
      <c r="I3" s="51"/>
      <c r="J3" s="47"/>
    </row>
    <row r="4" spans="1:10" s="9" customFormat="1" ht="23.25" customHeight="1">
      <c r="A4" s="6" t="s">
        <v>18</v>
      </c>
      <c r="B4" s="6">
        <v>112019</v>
      </c>
      <c r="C4" s="10">
        <v>84.9</v>
      </c>
      <c r="D4" s="10">
        <f t="shared" ref="D4" si="0">C4*0.3</f>
        <v>25.470000000000002</v>
      </c>
      <c r="E4" s="10">
        <v>83.2</v>
      </c>
      <c r="F4" s="10">
        <f t="shared" ref="F4" si="1">E4*0.4</f>
        <v>33.28</v>
      </c>
      <c r="G4" s="10">
        <v>84.2</v>
      </c>
      <c r="H4" s="10">
        <f t="shared" ref="H4:H9" si="2">G4*0.3</f>
        <v>25.26</v>
      </c>
      <c r="I4" s="10">
        <f t="shared" ref="I4:I9" si="3">D4+F4+H4</f>
        <v>84.01</v>
      </c>
      <c r="J4" s="15">
        <v>1</v>
      </c>
    </row>
    <row r="5" spans="1:10" s="9" customFormat="1" ht="23.25" customHeight="1">
      <c r="A5" s="6" t="s">
        <v>18</v>
      </c>
      <c r="B5" s="6">
        <v>112001</v>
      </c>
      <c r="C5" s="10">
        <v>82</v>
      </c>
      <c r="D5" s="10">
        <f t="shared" ref="D5:D9" si="4">C5*0.3</f>
        <v>24.599999999999998</v>
      </c>
      <c r="E5" s="10">
        <v>80.8</v>
      </c>
      <c r="F5" s="10">
        <f t="shared" ref="F5:F9" si="5">E5*0.4</f>
        <v>32.32</v>
      </c>
      <c r="G5" s="10">
        <v>90.2</v>
      </c>
      <c r="H5" s="10">
        <f t="shared" si="2"/>
        <v>27.06</v>
      </c>
      <c r="I5" s="10">
        <f t="shared" si="3"/>
        <v>83.98</v>
      </c>
      <c r="J5" s="15">
        <v>2</v>
      </c>
    </row>
    <row r="6" spans="1:10" s="9" customFormat="1" ht="23.25" customHeight="1">
      <c r="A6" s="6" t="s">
        <v>18</v>
      </c>
      <c r="B6" s="6">
        <v>112014</v>
      </c>
      <c r="C6" s="10">
        <v>72.599999999999994</v>
      </c>
      <c r="D6" s="10">
        <f t="shared" si="4"/>
        <v>21.779999999999998</v>
      </c>
      <c r="E6" s="10">
        <v>88.6</v>
      </c>
      <c r="F6" s="10">
        <f t="shared" si="5"/>
        <v>35.44</v>
      </c>
      <c r="G6" s="10">
        <v>88.2</v>
      </c>
      <c r="H6" s="10">
        <f t="shared" si="2"/>
        <v>26.46</v>
      </c>
      <c r="I6" s="10">
        <f t="shared" si="3"/>
        <v>83.68</v>
      </c>
      <c r="J6" s="15">
        <v>3</v>
      </c>
    </row>
    <row r="7" spans="1:10" s="9" customFormat="1" ht="23.25" customHeight="1">
      <c r="A7" s="6" t="s">
        <v>18</v>
      </c>
      <c r="B7" s="6">
        <v>112005</v>
      </c>
      <c r="C7" s="10">
        <v>72.900000000000006</v>
      </c>
      <c r="D7" s="10">
        <f t="shared" si="4"/>
        <v>21.87</v>
      </c>
      <c r="E7" s="10">
        <v>89</v>
      </c>
      <c r="F7" s="10">
        <f t="shared" si="5"/>
        <v>35.6</v>
      </c>
      <c r="G7" s="10">
        <v>86.2</v>
      </c>
      <c r="H7" s="10">
        <f t="shared" si="2"/>
        <v>25.86</v>
      </c>
      <c r="I7" s="10">
        <f t="shared" si="3"/>
        <v>83.33</v>
      </c>
      <c r="J7" s="15">
        <v>4</v>
      </c>
    </row>
    <row r="8" spans="1:10" s="9" customFormat="1" ht="23.25" customHeight="1">
      <c r="A8" s="6" t="s">
        <v>18</v>
      </c>
      <c r="B8" s="6">
        <v>112012</v>
      </c>
      <c r="C8" s="10">
        <v>79.7</v>
      </c>
      <c r="D8" s="10">
        <f t="shared" si="4"/>
        <v>23.91</v>
      </c>
      <c r="E8" s="10">
        <v>87</v>
      </c>
      <c r="F8" s="10">
        <f t="shared" si="5"/>
        <v>34.800000000000004</v>
      </c>
      <c r="G8" s="10">
        <v>81.8</v>
      </c>
      <c r="H8" s="10">
        <f t="shared" si="2"/>
        <v>24.54</v>
      </c>
      <c r="I8" s="10">
        <f t="shared" si="3"/>
        <v>83.25</v>
      </c>
      <c r="J8" s="15">
        <v>5</v>
      </c>
    </row>
    <row r="9" spans="1:10" s="9" customFormat="1" ht="23.25" customHeight="1" thickBot="1">
      <c r="A9" s="12" t="s">
        <v>18</v>
      </c>
      <c r="B9" s="12">
        <v>112007</v>
      </c>
      <c r="C9" s="13">
        <v>68.5</v>
      </c>
      <c r="D9" s="13">
        <f t="shared" si="4"/>
        <v>20.55</v>
      </c>
      <c r="E9" s="13">
        <v>91.4</v>
      </c>
      <c r="F9" s="13">
        <f t="shared" si="5"/>
        <v>36.56</v>
      </c>
      <c r="G9" s="13">
        <v>84</v>
      </c>
      <c r="H9" s="13">
        <f t="shared" si="2"/>
        <v>25.2</v>
      </c>
      <c r="I9" s="13">
        <f t="shared" si="3"/>
        <v>82.31</v>
      </c>
      <c r="J9" s="16">
        <v>6</v>
      </c>
    </row>
  </sheetData>
  <mergeCells count="8">
    <mergeCell ref="G2:H2"/>
    <mergeCell ref="A1:J1"/>
    <mergeCell ref="C2:D2"/>
    <mergeCell ref="E2:F2"/>
    <mergeCell ref="A2:A3"/>
    <mergeCell ref="B2:B3"/>
    <mergeCell ref="I2:I3"/>
    <mergeCell ref="J2:J3"/>
  </mergeCells>
  <phoneticPr fontId="7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XFB9"/>
  <sheetViews>
    <sheetView topLeftCell="A4" workbookViewId="0">
      <selection activeCell="L14" sqref="L14"/>
    </sheetView>
  </sheetViews>
  <sheetFormatPr defaultColWidth="9" defaultRowHeight="14.25"/>
  <cols>
    <col min="1" max="1" width="11" style="1" customWidth="1"/>
    <col min="2" max="2" width="8" style="1" customWidth="1"/>
    <col min="3" max="3" width="7.5" style="3" customWidth="1"/>
    <col min="4" max="4" width="8.5" style="3" customWidth="1"/>
    <col min="5" max="5" width="7.25" style="3" customWidth="1"/>
    <col min="6" max="6" width="9.875" style="3" customWidth="1"/>
    <col min="7" max="7" width="7.5" style="3" customWidth="1"/>
    <col min="8" max="8" width="8.875" style="3" customWidth="1"/>
    <col min="9" max="9" width="7.625" style="3" customWidth="1"/>
    <col min="10" max="10" width="6.5" style="1" customWidth="1"/>
    <col min="11" max="16382" width="9" style="1"/>
    <col min="16383" max="16384" width="9" style="4"/>
  </cols>
  <sheetData>
    <row r="1" spans="1:10" s="1" customFormat="1" ht="51" customHeight="1">
      <c r="A1" s="48" t="s">
        <v>22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1" customFormat="1" ht="30.75" customHeight="1">
      <c r="A2" s="39" t="s">
        <v>0</v>
      </c>
      <c r="B2" s="56" t="s">
        <v>29</v>
      </c>
      <c r="C2" s="41" t="s">
        <v>2</v>
      </c>
      <c r="D2" s="42"/>
      <c r="E2" s="52" t="s">
        <v>28</v>
      </c>
      <c r="F2" s="51"/>
      <c r="G2" s="43" t="s">
        <v>24</v>
      </c>
      <c r="H2" s="42"/>
      <c r="I2" s="51" t="s">
        <v>13</v>
      </c>
      <c r="J2" s="46" t="s">
        <v>3</v>
      </c>
    </row>
    <row r="3" spans="1:10" s="1" customFormat="1" ht="30" customHeight="1">
      <c r="A3" s="40"/>
      <c r="B3" s="40"/>
      <c r="C3" s="5" t="s">
        <v>14</v>
      </c>
      <c r="D3" s="5" t="s">
        <v>15</v>
      </c>
      <c r="E3" s="5" t="s">
        <v>14</v>
      </c>
      <c r="F3" s="5" t="s">
        <v>16</v>
      </c>
      <c r="G3" s="5" t="s">
        <v>14</v>
      </c>
      <c r="H3" s="5" t="s">
        <v>15</v>
      </c>
      <c r="I3" s="51"/>
      <c r="J3" s="47"/>
    </row>
    <row r="4" spans="1:10" s="9" customFormat="1" ht="24.75" customHeight="1">
      <c r="A4" s="6" t="s">
        <v>19</v>
      </c>
      <c r="B4" s="6">
        <v>113007</v>
      </c>
      <c r="C4" s="10">
        <v>83</v>
      </c>
      <c r="D4" s="10">
        <f t="shared" ref="D4:D9" si="0">C4*0.3</f>
        <v>24.9</v>
      </c>
      <c r="E4" s="10">
        <v>90.2</v>
      </c>
      <c r="F4" s="10">
        <f t="shared" ref="F4:F9" si="1">E4*0.4</f>
        <v>36.080000000000005</v>
      </c>
      <c r="G4" s="10">
        <v>84</v>
      </c>
      <c r="H4" s="10">
        <f t="shared" ref="H4:H9" si="2">G4*0.3</f>
        <v>25.2</v>
      </c>
      <c r="I4" s="10">
        <f t="shared" ref="I4:I9" si="3">D4+F4+H4</f>
        <v>86.18</v>
      </c>
      <c r="J4" s="15">
        <v>1</v>
      </c>
    </row>
    <row r="5" spans="1:10" s="9" customFormat="1" ht="24.75" customHeight="1">
      <c r="A5" s="6" t="s">
        <v>19</v>
      </c>
      <c r="B5" s="6">
        <v>113006</v>
      </c>
      <c r="C5" s="10">
        <v>77.599999999999994</v>
      </c>
      <c r="D5" s="10">
        <f t="shared" si="0"/>
        <v>23.279999999999998</v>
      </c>
      <c r="E5" s="10">
        <v>87</v>
      </c>
      <c r="F5" s="10">
        <f t="shared" si="1"/>
        <v>34.800000000000004</v>
      </c>
      <c r="G5" s="10">
        <v>90.8</v>
      </c>
      <c r="H5" s="10">
        <f t="shared" si="2"/>
        <v>27.24</v>
      </c>
      <c r="I5" s="10">
        <f t="shared" si="3"/>
        <v>85.32</v>
      </c>
      <c r="J5" s="15">
        <v>2</v>
      </c>
    </row>
    <row r="6" spans="1:10" s="9" customFormat="1" ht="24.75" customHeight="1">
      <c r="A6" s="6" t="s">
        <v>19</v>
      </c>
      <c r="B6" s="6">
        <v>113016</v>
      </c>
      <c r="C6" s="10">
        <v>74.099999999999994</v>
      </c>
      <c r="D6" s="10">
        <f t="shared" si="0"/>
        <v>22.229999999999997</v>
      </c>
      <c r="E6" s="10">
        <v>90.2</v>
      </c>
      <c r="F6" s="10">
        <f t="shared" si="1"/>
        <v>36.080000000000005</v>
      </c>
      <c r="G6" s="10">
        <v>89.6</v>
      </c>
      <c r="H6" s="10">
        <f t="shared" si="2"/>
        <v>26.88</v>
      </c>
      <c r="I6" s="10">
        <f t="shared" si="3"/>
        <v>85.19</v>
      </c>
      <c r="J6" s="15">
        <v>3</v>
      </c>
    </row>
    <row r="7" spans="1:10" s="9" customFormat="1" ht="24.75" customHeight="1">
      <c r="A7" s="6" t="s">
        <v>19</v>
      </c>
      <c r="B7" s="6">
        <v>113013</v>
      </c>
      <c r="C7" s="10">
        <v>77.099999999999994</v>
      </c>
      <c r="D7" s="10">
        <f t="shared" si="0"/>
        <v>23.13</v>
      </c>
      <c r="E7" s="10">
        <v>89.4</v>
      </c>
      <c r="F7" s="10">
        <f t="shared" si="1"/>
        <v>35.760000000000005</v>
      </c>
      <c r="G7" s="10">
        <v>86.2</v>
      </c>
      <c r="H7" s="10">
        <f t="shared" si="2"/>
        <v>25.86</v>
      </c>
      <c r="I7" s="10">
        <f t="shared" si="3"/>
        <v>84.75</v>
      </c>
      <c r="J7" s="15">
        <v>4</v>
      </c>
    </row>
    <row r="8" spans="1:10" s="9" customFormat="1" ht="24.75" customHeight="1">
      <c r="A8" s="6" t="s">
        <v>19</v>
      </c>
      <c r="B8" s="6">
        <v>113024</v>
      </c>
      <c r="C8" s="10">
        <v>71.849999999999994</v>
      </c>
      <c r="D8" s="10">
        <f t="shared" si="0"/>
        <v>21.554999999999996</v>
      </c>
      <c r="E8" s="10">
        <v>90</v>
      </c>
      <c r="F8" s="10">
        <f t="shared" si="1"/>
        <v>36</v>
      </c>
      <c r="G8" s="10">
        <v>87.6</v>
      </c>
      <c r="H8" s="10">
        <f t="shared" si="2"/>
        <v>26.279999999999998</v>
      </c>
      <c r="I8" s="10">
        <f t="shared" si="3"/>
        <v>83.834999999999994</v>
      </c>
      <c r="J8" s="15">
        <v>5</v>
      </c>
    </row>
    <row r="9" spans="1:10" s="9" customFormat="1" ht="24.75" customHeight="1" thickBot="1">
      <c r="A9" s="12" t="s">
        <v>19</v>
      </c>
      <c r="B9" s="12">
        <v>113025</v>
      </c>
      <c r="C9" s="13">
        <v>80.150000000000006</v>
      </c>
      <c r="D9" s="13">
        <f t="shared" si="0"/>
        <v>24.045000000000002</v>
      </c>
      <c r="E9" s="13">
        <v>88</v>
      </c>
      <c r="F9" s="13">
        <f t="shared" si="1"/>
        <v>35.200000000000003</v>
      </c>
      <c r="G9" s="13">
        <v>79.599999999999994</v>
      </c>
      <c r="H9" s="13">
        <f t="shared" si="2"/>
        <v>23.88</v>
      </c>
      <c r="I9" s="13">
        <f t="shared" si="3"/>
        <v>83.125</v>
      </c>
      <c r="J9" s="16">
        <v>6</v>
      </c>
    </row>
  </sheetData>
  <mergeCells count="8">
    <mergeCell ref="G2:H2"/>
    <mergeCell ref="A1:J1"/>
    <mergeCell ref="C2:D2"/>
    <mergeCell ref="E2:F2"/>
    <mergeCell ref="A2:A3"/>
    <mergeCell ref="B2:B3"/>
    <mergeCell ref="I2:I3"/>
    <mergeCell ref="J2:J3"/>
  </mergeCells>
  <phoneticPr fontId="7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XFB8"/>
  <sheetViews>
    <sheetView topLeftCell="A2" workbookViewId="0">
      <selection activeCell="L15" sqref="L15"/>
    </sheetView>
  </sheetViews>
  <sheetFormatPr defaultColWidth="9" defaultRowHeight="14.25"/>
  <cols>
    <col min="1" max="1" width="10.25" style="1" customWidth="1"/>
    <col min="2" max="2" width="8.75" style="1" customWidth="1"/>
    <col min="3" max="3" width="7.5" style="3" customWidth="1"/>
    <col min="4" max="4" width="8.625" style="3" customWidth="1"/>
    <col min="5" max="5" width="7.625" style="3" customWidth="1"/>
    <col min="6" max="6" width="9.875" style="3" customWidth="1"/>
    <col min="7" max="7" width="7.375" style="3" customWidth="1"/>
    <col min="8" max="8" width="8.5" style="3" customWidth="1"/>
    <col min="9" max="9" width="8.375" style="3" customWidth="1"/>
    <col min="10" max="10" width="6.875" style="1" customWidth="1"/>
    <col min="11" max="16382" width="9" style="1"/>
    <col min="16383" max="16384" width="9" style="4"/>
  </cols>
  <sheetData>
    <row r="1" spans="1:10" s="1" customFormat="1" ht="52.5" customHeight="1">
      <c r="A1" s="48" t="s">
        <v>22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1" customFormat="1" ht="30" customHeight="1">
      <c r="A2" s="50" t="s">
        <v>0</v>
      </c>
      <c r="B2" s="55" t="s">
        <v>29</v>
      </c>
      <c r="C2" s="51" t="s">
        <v>2</v>
      </c>
      <c r="D2" s="51"/>
      <c r="E2" s="52" t="s">
        <v>28</v>
      </c>
      <c r="F2" s="51"/>
      <c r="G2" s="52" t="s">
        <v>24</v>
      </c>
      <c r="H2" s="51"/>
      <c r="I2" s="51" t="s">
        <v>13</v>
      </c>
      <c r="J2" s="53" t="s">
        <v>3</v>
      </c>
    </row>
    <row r="3" spans="1:10" s="1" customFormat="1" ht="30" customHeight="1">
      <c r="A3" s="50"/>
      <c r="B3" s="50"/>
      <c r="C3" s="5" t="s">
        <v>14</v>
      </c>
      <c r="D3" s="5" t="s">
        <v>15</v>
      </c>
      <c r="E3" s="5" t="s">
        <v>14</v>
      </c>
      <c r="F3" s="5" t="s">
        <v>16</v>
      </c>
      <c r="G3" s="5" t="s">
        <v>14</v>
      </c>
      <c r="H3" s="5" t="s">
        <v>15</v>
      </c>
      <c r="I3" s="51"/>
      <c r="J3" s="53"/>
    </row>
    <row r="4" spans="1:10" s="9" customFormat="1" ht="24" customHeight="1">
      <c r="A4" s="6" t="s">
        <v>20</v>
      </c>
      <c r="B4" s="6">
        <v>114026</v>
      </c>
      <c r="C4" s="10">
        <v>84.6</v>
      </c>
      <c r="D4" s="10">
        <f t="shared" ref="D4:D7" si="0">C4*0.3</f>
        <v>25.38</v>
      </c>
      <c r="E4" s="10">
        <v>91.4</v>
      </c>
      <c r="F4" s="10">
        <f t="shared" ref="F4:F7" si="1">E4*0.4</f>
        <v>36.56</v>
      </c>
      <c r="G4" s="10">
        <v>90.6</v>
      </c>
      <c r="H4" s="10">
        <f>G4*0.3</f>
        <v>27.179999999999996</v>
      </c>
      <c r="I4" s="10">
        <f>D4+F4+H4</f>
        <v>89.11999999999999</v>
      </c>
      <c r="J4" s="15">
        <v>1</v>
      </c>
    </row>
    <row r="5" spans="1:10" s="9" customFormat="1" ht="24" customHeight="1">
      <c r="A5" s="6" t="s">
        <v>20</v>
      </c>
      <c r="B5" s="6">
        <v>114034</v>
      </c>
      <c r="C5" s="10">
        <v>81.349999999999994</v>
      </c>
      <c r="D5" s="10">
        <f t="shared" si="0"/>
        <v>24.404999999999998</v>
      </c>
      <c r="E5" s="10">
        <v>89.8</v>
      </c>
      <c r="F5" s="10">
        <f t="shared" si="1"/>
        <v>35.92</v>
      </c>
      <c r="G5" s="10">
        <v>92.2</v>
      </c>
      <c r="H5" s="10">
        <f t="shared" ref="H5:H7" si="2">G5*0.3</f>
        <v>27.66</v>
      </c>
      <c r="I5" s="10">
        <f t="shared" ref="I5:I7" si="3">D5+F5+H5</f>
        <v>87.984999999999999</v>
      </c>
      <c r="J5" s="15">
        <v>2</v>
      </c>
    </row>
    <row r="6" spans="1:10" s="9" customFormat="1" ht="24" customHeight="1">
      <c r="A6" s="6" t="s">
        <v>20</v>
      </c>
      <c r="B6" s="6">
        <v>114010</v>
      </c>
      <c r="C6" s="10">
        <v>85.2</v>
      </c>
      <c r="D6" s="10">
        <f>C6*0.3</f>
        <v>25.56</v>
      </c>
      <c r="E6" s="10">
        <v>83</v>
      </c>
      <c r="F6" s="10">
        <f>E6*0.4</f>
        <v>33.200000000000003</v>
      </c>
      <c r="G6" s="10">
        <v>87.6</v>
      </c>
      <c r="H6" s="10">
        <f>G6*0.3</f>
        <v>26.279999999999998</v>
      </c>
      <c r="I6" s="10">
        <f>D6+F6+H6</f>
        <v>85.04</v>
      </c>
      <c r="J6" s="15">
        <v>3</v>
      </c>
    </row>
    <row r="7" spans="1:10" s="9" customFormat="1" ht="24" customHeight="1">
      <c r="A7" s="6" t="s">
        <v>20</v>
      </c>
      <c r="B7" s="6">
        <v>114007</v>
      </c>
      <c r="C7" s="10">
        <v>82.9</v>
      </c>
      <c r="D7" s="10">
        <f t="shared" si="0"/>
        <v>24.87</v>
      </c>
      <c r="E7" s="10">
        <v>86</v>
      </c>
      <c r="F7" s="10">
        <f t="shared" si="1"/>
        <v>34.4</v>
      </c>
      <c r="G7" s="10">
        <v>80.3</v>
      </c>
      <c r="H7" s="10">
        <f t="shared" si="2"/>
        <v>24.09</v>
      </c>
      <c r="I7" s="10">
        <f t="shared" si="3"/>
        <v>83.36</v>
      </c>
      <c r="J7" s="15">
        <v>4</v>
      </c>
    </row>
    <row r="8" spans="1:10" s="9" customFormat="1" ht="24" customHeight="1" thickBot="1">
      <c r="A8" s="12" t="s">
        <v>20</v>
      </c>
      <c r="B8" s="12">
        <v>114002</v>
      </c>
      <c r="C8" s="13">
        <v>82.2</v>
      </c>
      <c r="D8" s="13">
        <f>C8*0.3</f>
        <v>24.66</v>
      </c>
      <c r="E8" s="13">
        <v>79.099999999999994</v>
      </c>
      <c r="F8" s="13">
        <f>E8*0.4</f>
        <v>31.64</v>
      </c>
      <c r="G8" s="13">
        <v>90</v>
      </c>
      <c r="H8" s="13">
        <f>G8*0.3</f>
        <v>27</v>
      </c>
      <c r="I8" s="13">
        <f>D8+F8+H8</f>
        <v>83.3</v>
      </c>
      <c r="J8" s="16">
        <v>5</v>
      </c>
    </row>
  </sheetData>
  <mergeCells count="8">
    <mergeCell ref="G2:H2"/>
    <mergeCell ref="A1:J1"/>
    <mergeCell ref="C2:D2"/>
    <mergeCell ref="E2:F2"/>
    <mergeCell ref="A2:A3"/>
    <mergeCell ref="B2:B3"/>
    <mergeCell ref="I2:I3"/>
    <mergeCell ref="J2:J3"/>
  </mergeCells>
  <phoneticPr fontId="7" type="noConversion"/>
  <printOptions horizontalCentered="1"/>
  <pageMargins left="0.55069444444444404" right="0.55069444444444404" top="0.74791666666666701" bottom="0.55069444444444404" header="0.31458333333333299" footer="0.31458333333333299"/>
  <pageSetup paperSize="9" orientation="portrait" r:id="rId1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XFB6"/>
  <sheetViews>
    <sheetView workbookViewId="0">
      <selection activeCell="A7" sqref="A7:XFD12"/>
    </sheetView>
  </sheetViews>
  <sheetFormatPr defaultColWidth="9" defaultRowHeight="14.25"/>
  <cols>
    <col min="1" max="1" width="9.375" style="1" customWidth="1"/>
    <col min="2" max="2" width="8.625" style="1" customWidth="1"/>
    <col min="3" max="3" width="7.625" style="3" customWidth="1"/>
    <col min="4" max="4" width="8.5" style="3" customWidth="1"/>
    <col min="5" max="5" width="7.625" style="3" customWidth="1"/>
    <col min="6" max="6" width="9.875" style="3" customWidth="1"/>
    <col min="7" max="7" width="7.875" style="3" customWidth="1"/>
    <col min="8" max="8" width="9.125" style="3" customWidth="1"/>
    <col min="9" max="9" width="7.75" style="3" customWidth="1"/>
    <col min="10" max="10" width="6.625" style="1" customWidth="1"/>
    <col min="11" max="16382" width="9" style="1"/>
    <col min="16383" max="16384" width="9" style="4"/>
  </cols>
  <sheetData>
    <row r="1" spans="1:10" s="1" customFormat="1" ht="51" customHeight="1">
      <c r="A1" s="48" t="s">
        <v>22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1" customFormat="1" ht="30" customHeight="1">
      <c r="A2" s="39" t="s">
        <v>0</v>
      </c>
      <c r="B2" s="56" t="s">
        <v>29</v>
      </c>
      <c r="C2" s="41" t="s">
        <v>2</v>
      </c>
      <c r="D2" s="42"/>
      <c r="E2" s="52" t="s">
        <v>28</v>
      </c>
      <c r="F2" s="51"/>
      <c r="G2" s="43" t="s">
        <v>24</v>
      </c>
      <c r="H2" s="42"/>
      <c r="I2" s="51" t="s">
        <v>13</v>
      </c>
      <c r="J2" s="46" t="s">
        <v>3</v>
      </c>
    </row>
    <row r="3" spans="1:10" s="1" customFormat="1" ht="32.25" customHeight="1">
      <c r="A3" s="40"/>
      <c r="B3" s="40"/>
      <c r="C3" s="5" t="s">
        <v>14</v>
      </c>
      <c r="D3" s="5" t="s">
        <v>15</v>
      </c>
      <c r="E3" s="5" t="s">
        <v>14</v>
      </c>
      <c r="F3" s="5" t="s">
        <v>16</v>
      </c>
      <c r="G3" s="5" t="s">
        <v>14</v>
      </c>
      <c r="H3" s="5" t="s">
        <v>15</v>
      </c>
      <c r="I3" s="51"/>
      <c r="J3" s="47"/>
    </row>
    <row r="4" spans="1:10" s="2" customFormat="1" ht="27" customHeight="1">
      <c r="A4" s="6" t="s">
        <v>21</v>
      </c>
      <c r="B4" s="6">
        <v>115002</v>
      </c>
      <c r="C4" s="10">
        <v>76.400000000000006</v>
      </c>
      <c r="D4" s="10">
        <f>C4*0.3</f>
        <v>22.92</v>
      </c>
      <c r="E4" s="10">
        <v>91.8</v>
      </c>
      <c r="F4" s="10">
        <f>E4*0.4</f>
        <v>36.72</v>
      </c>
      <c r="G4" s="10">
        <v>89.84</v>
      </c>
      <c r="H4" s="10">
        <f>G4*0.3</f>
        <v>26.952000000000002</v>
      </c>
      <c r="I4" s="10">
        <f>D4+F4+H4</f>
        <v>86.591999999999999</v>
      </c>
      <c r="J4" s="15">
        <v>1</v>
      </c>
    </row>
    <row r="5" spans="1:10" s="2" customFormat="1" ht="27" customHeight="1">
      <c r="A5" s="6" t="s">
        <v>21</v>
      </c>
      <c r="B5" s="6">
        <v>115032</v>
      </c>
      <c r="C5" s="10">
        <v>78.400000000000006</v>
      </c>
      <c r="D5" s="10">
        <f t="shared" ref="D5" si="0">C5*0.3</f>
        <v>23.52</v>
      </c>
      <c r="E5" s="10">
        <v>90.8</v>
      </c>
      <c r="F5" s="10">
        <f t="shared" ref="F5" si="1">E5*0.4</f>
        <v>36.32</v>
      </c>
      <c r="G5" s="10">
        <v>87.4</v>
      </c>
      <c r="H5" s="10">
        <f>G5*0.3</f>
        <v>26.220000000000002</v>
      </c>
      <c r="I5" s="10">
        <f>D5+F5+H5</f>
        <v>86.06</v>
      </c>
      <c r="J5" s="15">
        <v>2</v>
      </c>
    </row>
    <row r="6" spans="1:10" s="2" customFormat="1" ht="27" customHeight="1" thickBot="1">
      <c r="A6" s="12" t="s">
        <v>21</v>
      </c>
      <c r="B6" s="12">
        <v>115004</v>
      </c>
      <c r="C6" s="13">
        <v>87.8</v>
      </c>
      <c r="D6" s="13">
        <f>C6*0.3</f>
        <v>26.34</v>
      </c>
      <c r="E6" s="13">
        <v>78.599999999999994</v>
      </c>
      <c r="F6" s="13">
        <f>E6*0.4</f>
        <v>31.439999999999998</v>
      </c>
      <c r="G6" s="13">
        <v>89</v>
      </c>
      <c r="H6" s="13">
        <f>G6*0.3</f>
        <v>26.7</v>
      </c>
      <c r="I6" s="13">
        <f>D6+F6+H6</f>
        <v>84.48</v>
      </c>
      <c r="J6" s="16">
        <v>3</v>
      </c>
    </row>
  </sheetData>
  <mergeCells count="8">
    <mergeCell ref="G2:H2"/>
    <mergeCell ref="A1:J1"/>
    <mergeCell ref="C2:D2"/>
    <mergeCell ref="E2:F2"/>
    <mergeCell ref="A2:A3"/>
    <mergeCell ref="B2:B3"/>
    <mergeCell ref="I2:I3"/>
    <mergeCell ref="J2:J3"/>
  </mergeCells>
  <phoneticPr fontId="7" type="noConversion"/>
  <printOptions horizontalCentered="1"/>
  <pageMargins left="0.55069444444444404" right="0.55069444444444404" top="0.74791666666666701" bottom="0.55069444444444404" header="0.31458333333333299" footer="0.31458333333333299"/>
  <pageSetup paperSize="9" orientation="portrait" r:id="rId1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XEZ5"/>
  <sheetViews>
    <sheetView tabSelected="1" workbookViewId="0">
      <selection activeCell="K15" sqref="K15"/>
    </sheetView>
  </sheetViews>
  <sheetFormatPr defaultColWidth="9" defaultRowHeight="14.25"/>
  <cols>
    <col min="1" max="1" width="14.75" style="1" customWidth="1"/>
    <col min="2" max="2" width="9.5" style="1" customWidth="1"/>
    <col min="3" max="5" width="8.625" style="3" customWidth="1"/>
    <col min="6" max="6" width="8.875" style="3" customWidth="1"/>
    <col min="7" max="7" width="8.75" style="3" customWidth="1"/>
    <col min="8" max="8" width="8.5" style="1" customWidth="1"/>
    <col min="9" max="16380" width="9" style="1"/>
    <col min="16381" max="16384" width="9" style="4"/>
  </cols>
  <sheetData>
    <row r="1" spans="1:8" s="1" customFormat="1" ht="51" customHeight="1">
      <c r="A1" s="57" t="s">
        <v>36</v>
      </c>
      <c r="B1" s="57"/>
      <c r="C1" s="57"/>
      <c r="D1" s="57"/>
      <c r="E1" s="57"/>
      <c r="F1" s="57"/>
      <c r="G1" s="57"/>
      <c r="H1" s="57"/>
    </row>
    <row r="2" spans="1:8" s="1" customFormat="1" ht="30" customHeight="1">
      <c r="A2" s="39" t="s">
        <v>0</v>
      </c>
      <c r="B2" s="56" t="s">
        <v>29</v>
      </c>
      <c r="C2" s="43" t="s">
        <v>33</v>
      </c>
      <c r="D2" s="42"/>
      <c r="E2" s="43" t="s">
        <v>24</v>
      </c>
      <c r="F2" s="42"/>
      <c r="G2" s="51" t="s">
        <v>13</v>
      </c>
      <c r="H2" s="46" t="s">
        <v>3</v>
      </c>
    </row>
    <row r="3" spans="1:8" s="1" customFormat="1" ht="32.25" customHeight="1">
      <c r="A3" s="40"/>
      <c r="B3" s="40"/>
      <c r="C3" s="5" t="s">
        <v>14</v>
      </c>
      <c r="D3" s="25" t="s">
        <v>34</v>
      </c>
      <c r="E3" s="5" t="s">
        <v>14</v>
      </c>
      <c r="F3" s="25" t="s">
        <v>35</v>
      </c>
      <c r="G3" s="51"/>
      <c r="H3" s="47"/>
    </row>
    <row r="4" spans="1:8" s="9" customFormat="1" ht="27" customHeight="1">
      <c r="A4" s="31" t="s">
        <v>32</v>
      </c>
      <c r="B4" s="32" t="s">
        <v>31</v>
      </c>
      <c r="C4" s="30">
        <v>90.2</v>
      </c>
      <c r="D4" s="30">
        <f>C4*0.2</f>
        <v>18.040000000000003</v>
      </c>
      <c r="E4" s="30">
        <v>90.4</v>
      </c>
      <c r="F4" s="30">
        <f>E4*0.8</f>
        <v>72.320000000000007</v>
      </c>
      <c r="G4" s="30">
        <f>D4+F4</f>
        <v>90.360000000000014</v>
      </c>
      <c r="H4" s="33">
        <v>1</v>
      </c>
    </row>
    <row r="5" spans="1:8" s="9" customFormat="1" ht="27" customHeight="1" thickBot="1">
      <c r="A5" s="34" t="s">
        <v>32</v>
      </c>
      <c r="B5" s="35" t="s">
        <v>30</v>
      </c>
      <c r="C5" s="36">
        <v>80</v>
      </c>
      <c r="D5" s="36">
        <f>C5*0.2</f>
        <v>16</v>
      </c>
      <c r="E5" s="36">
        <v>89</v>
      </c>
      <c r="F5" s="36">
        <f>E5*0.8</f>
        <v>71.2</v>
      </c>
      <c r="G5" s="36">
        <f>D5+F5</f>
        <v>87.2</v>
      </c>
      <c r="H5" s="37">
        <v>2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12" type="noConversion"/>
  <printOptions horizontalCentered="1"/>
  <pageMargins left="0.55069444444444404" right="0.55069444444444404" top="0.74791666666666701" bottom="0.55069444444444404" header="0.31458333333333299" footer="0.31458333333333299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E12" sqref="E12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4" width="9" style="1"/>
  </cols>
  <sheetData>
    <row r="1" spans="1:8" ht="57.95" customHeight="1">
      <c r="A1" s="38" t="s">
        <v>22</v>
      </c>
      <c r="B1" s="38"/>
      <c r="C1" s="38"/>
      <c r="D1" s="38"/>
      <c r="E1" s="38"/>
      <c r="F1" s="38"/>
      <c r="G1" s="38"/>
      <c r="H1" s="38"/>
    </row>
    <row r="2" spans="1:8" ht="30" customHeight="1">
      <c r="A2" s="39" t="s">
        <v>0</v>
      </c>
      <c r="B2" s="39" t="s">
        <v>1</v>
      </c>
      <c r="C2" s="41" t="s">
        <v>2</v>
      </c>
      <c r="D2" s="42"/>
      <c r="E2" s="43" t="s">
        <v>24</v>
      </c>
      <c r="F2" s="42"/>
      <c r="G2" s="44" t="s">
        <v>25</v>
      </c>
      <c r="H2" s="46" t="s">
        <v>3</v>
      </c>
    </row>
    <row r="3" spans="1:8" ht="35.25" customHeight="1">
      <c r="A3" s="40"/>
      <c r="B3" s="40"/>
      <c r="C3" s="25" t="s">
        <v>23</v>
      </c>
      <c r="D3" s="25" t="s">
        <v>26</v>
      </c>
      <c r="E3" s="25" t="s">
        <v>23</v>
      </c>
      <c r="F3" s="25" t="s">
        <v>27</v>
      </c>
      <c r="G3" s="45"/>
      <c r="H3" s="47"/>
    </row>
    <row r="4" spans="1:8" ht="31.5" customHeight="1">
      <c r="A4" s="6" t="s">
        <v>5</v>
      </c>
      <c r="B4" s="6">
        <v>102003</v>
      </c>
      <c r="C4" s="7">
        <v>87.05</v>
      </c>
      <c r="D4" s="7">
        <f t="shared" ref="D4:D5" si="0">C4*0.4</f>
        <v>34.82</v>
      </c>
      <c r="E4" s="7">
        <v>88.8</v>
      </c>
      <c r="F4" s="7">
        <f t="shared" ref="F4:F5" si="1">E4*0.6</f>
        <v>53.279999999999994</v>
      </c>
      <c r="G4" s="7">
        <f t="shared" ref="G4:G5" si="2">D4+F4</f>
        <v>88.1</v>
      </c>
      <c r="H4" s="8">
        <v>1</v>
      </c>
    </row>
    <row r="5" spans="1:8" ht="31.5" customHeight="1" thickBot="1">
      <c r="A5" s="12" t="s">
        <v>5</v>
      </c>
      <c r="B5" s="12">
        <v>102002</v>
      </c>
      <c r="C5" s="26">
        <v>79.7</v>
      </c>
      <c r="D5" s="26">
        <f t="shared" si="0"/>
        <v>31.880000000000003</v>
      </c>
      <c r="E5" s="26">
        <v>76.400000000000006</v>
      </c>
      <c r="F5" s="26">
        <f t="shared" si="1"/>
        <v>45.84</v>
      </c>
      <c r="G5" s="26">
        <f t="shared" si="2"/>
        <v>77.72</v>
      </c>
      <c r="H5" s="27">
        <v>2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12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A5" sqref="A5:XFD5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4" width="9" style="1"/>
  </cols>
  <sheetData>
    <row r="1" spans="1:8" ht="57.95" customHeight="1">
      <c r="A1" s="38" t="s">
        <v>22</v>
      </c>
      <c r="B1" s="38"/>
      <c r="C1" s="38"/>
      <c r="D1" s="38"/>
      <c r="E1" s="38"/>
      <c r="F1" s="38"/>
      <c r="G1" s="38"/>
      <c r="H1" s="38"/>
    </row>
    <row r="2" spans="1:8" ht="30" customHeight="1">
      <c r="A2" s="39" t="s">
        <v>0</v>
      </c>
      <c r="B2" s="39" t="s">
        <v>1</v>
      </c>
      <c r="C2" s="41" t="s">
        <v>2</v>
      </c>
      <c r="D2" s="42"/>
      <c r="E2" s="43" t="s">
        <v>24</v>
      </c>
      <c r="F2" s="42"/>
      <c r="G2" s="44" t="s">
        <v>25</v>
      </c>
      <c r="H2" s="46" t="s">
        <v>3</v>
      </c>
    </row>
    <row r="3" spans="1:8" ht="35.25" customHeight="1">
      <c r="A3" s="40"/>
      <c r="B3" s="40"/>
      <c r="C3" s="25" t="s">
        <v>23</v>
      </c>
      <c r="D3" s="25" t="s">
        <v>26</v>
      </c>
      <c r="E3" s="25" t="s">
        <v>23</v>
      </c>
      <c r="F3" s="25" t="s">
        <v>27</v>
      </c>
      <c r="G3" s="45"/>
      <c r="H3" s="47"/>
    </row>
    <row r="4" spans="1:8" ht="31.5" customHeight="1" thickBot="1">
      <c r="A4" s="12" t="s">
        <v>6</v>
      </c>
      <c r="B4" s="12">
        <v>103001</v>
      </c>
      <c r="C4" s="26">
        <v>83.05</v>
      </c>
      <c r="D4" s="26">
        <f t="shared" ref="D4" si="0">C4*0.4</f>
        <v>33.22</v>
      </c>
      <c r="E4" s="26">
        <v>89.8</v>
      </c>
      <c r="F4" s="26">
        <f t="shared" ref="F4" si="1">E4*0.6</f>
        <v>53.879999999999995</v>
      </c>
      <c r="G4" s="26">
        <f t="shared" ref="G4" si="2">D4+F4</f>
        <v>87.1</v>
      </c>
      <c r="H4" s="27">
        <v>1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12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XER21"/>
  <sheetViews>
    <sheetView topLeftCell="A8" workbookViewId="0">
      <selection activeCell="A22" sqref="A22:XFD57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72" width="9" style="1"/>
    <col min="16373" max="16384" width="9" style="4"/>
  </cols>
  <sheetData>
    <row r="1" spans="1:8" s="1" customFormat="1" ht="53.1" customHeight="1">
      <c r="A1" s="48" t="s">
        <v>22</v>
      </c>
      <c r="B1" s="38"/>
      <c r="C1" s="38"/>
      <c r="D1" s="38"/>
      <c r="E1" s="38"/>
      <c r="F1" s="38"/>
      <c r="G1" s="38"/>
      <c r="H1" s="38"/>
    </row>
    <row r="2" spans="1:8" s="1" customFormat="1" ht="30" customHeight="1">
      <c r="A2" s="39" t="s">
        <v>0</v>
      </c>
      <c r="B2" s="39" t="s">
        <v>1</v>
      </c>
      <c r="C2" s="41" t="s">
        <v>2</v>
      </c>
      <c r="D2" s="42"/>
      <c r="E2" s="43" t="s">
        <v>24</v>
      </c>
      <c r="F2" s="42"/>
      <c r="G2" s="44" t="s">
        <v>25</v>
      </c>
      <c r="H2" s="46" t="s">
        <v>3</v>
      </c>
    </row>
    <row r="3" spans="1:8" s="1" customFormat="1" ht="35.25" customHeight="1">
      <c r="A3" s="40"/>
      <c r="B3" s="40"/>
      <c r="C3" s="29" t="s">
        <v>23</v>
      </c>
      <c r="D3" s="29" t="s">
        <v>26</v>
      </c>
      <c r="E3" s="29" t="s">
        <v>23</v>
      </c>
      <c r="F3" s="29" t="s">
        <v>27</v>
      </c>
      <c r="G3" s="45"/>
      <c r="H3" s="47"/>
    </row>
    <row r="4" spans="1:8" s="1" customFormat="1" ht="28.5" customHeight="1">
      <c r="A4" s="6" t="s">
        <v>7</v>
      </c>
      <c r="B4" s="6">
        <v>105042</v>
      </c>
      <c r="C4" s="7">
        <v>85.5</v>
      </c>
      <c r="D4" s="14">
        <f t="shared" ref="D4:D21" si="0">C4*0.4</f>
        <v>34.200000000000003</v>
      </c>
      <c r="E4" s="7">
        <v>89.6</v>
      </c>
      <c r="F4" s="14">
        <f t="shared" ref="F4:F21" si="1">E4*0.6</f>
        <v>53.76</v>
      </c>
      <c r="G4" s="14">
        <f t="shared" ref="G4:G21" si="2">D4+F4</f>
        <v>87.960000000000008</v>
      </c>
      <c r="H4" s="8">
        <v>1</v>
      </c>
    </row>
    <row r="5" spans="1:8" s="1" customFormat="1" ht="28.5" customHeight="1">
      <c r="A5" s="6" t="s">
        <v>7</v>
      </c>
      <c r="B5" s="6">
        <v>105065</v>
      </c>
      <c r="C5" s="7">
        <v>86.4</v>
      </c>
      <c r="D5" s="14">
        <f t="shared" si="0"/>
        <v>34.56</v>
      </c>
      <c r="E5" s="7">
        <v>88.3</v>
      </c>
      <c r="F5" s="14">
        <f t="shared" si="1"/>
        <v>52.98</v>
      </c>
      <c r="G5" s="14">
        <f t="shared" si="2"/>
        <v>87.539999999999992</v>
      </c>
      <c r="H5" s="8">
        <v>2</v>
      </c>
    </row>
    <row r="6" spans="1:8" s="1" customFormat="1" ht="28.5" customHeight="1">
      <c r="A6" s="6" t="s">
        <v>7</v>
      </c>
      <c r="B6" s="6">
        <v>105068</v>
      </c>
      <c r="C6" s="7">
        <v>85.6</v>
      </c>
      <c r="D6" s="14">
        <f t="shared" si="0"/>
        <v>34.24</v>
      </c>
      <c r="E6" s="7">
        <v>88.1</v>
      </c>
      <c r="F6" s="14">
        <f t="shared" si="1"/>
        <v>52.859999999999992</v>
      </c>
      <c r="G6" s="14">
        <f t="shared" si="2"/>
        <v>87.1</v>
      </c>
      <c r="H6" s="8">
        <v>3</v>
      </c>
    </row>
    <row r="7" spans="1:8" s="1" customFormat="1" ht="28.5" customHeight="1">
      <c r="A7" s="6" t="s">
        <v>7</v>
      </c>
      <c r="B7" s="6">
        <v>105084</v>
      </c>
      <c r="C7" s="7">
        <v>82.6</v>
      </c>
      <c r="D7" s="14">
        <f t="shared" si="0"/>
        <v>33.04</v>
      </c>
      <c r="E7" s="7">
        <v>90</v>
      </c>
      <c r="F7" s="14">
        <f t="shared" si="1"/>
        <v>54</v>
      </c>
      <c r="G7" s="14">
        <f t="shared" si="2"/>
        <v>87.039999999999992</v>
      </c>
      <c r="H7" s="8">
        <v>4</v>
      </c>
    </row>
    <row r="8" spans="1:8" s="1" customFormat="1" ht="28.5" customHeight="1">
      <c r="A8" s="6" t="s">
        <v>7</v>
      </c>
      <c r="B8" s="6">
        <v>105001</v>
      </c>
      <c r="C8" s="7">
        <v>84.6</v>
      </c>
      <c r="D8" s="14">
        <f t="shared" si="0"/>
        <v>33.839999999999996</v>
      </c>
      <c r="E8" s="7">
        <v>88.5</v>
      </c>
      <c r="F8" s="14">
        <f t="shared" si="1"/>
        <v>53.1</v>
      </c>
      <c r="G8" s="14">
        <f t="shared" si="2"/>
        <v>86.94</v>
      </c>
      <c r="H8" s="8">
        <v>5</v>
      </c>
    </row>
    <row r="9" spans="1:8" s="1" customFormat="1" ht="28.5" customHeight="1">
      <c r="A9" s="6" t="s">
        <v>7</v>
      </c>
      <c r="B9" s="6">
        <v>105017</v>
      </c>
      <c r="C9" s="7">
        <v>79.3</v>
      </c>
      <c r="D9" s="14">
        <f t="shared" si="0"/>
        <v>31.72</v>
      </c>
      <c r="E9" s="7">
        <v>91.8</v>
      </c>
      <c r="F9" s="14">
        <f t="shared" si="1"/>
        <v>55.08</v>
      </c>
      <c r="G9" s="14">
        <f t="shared" si="2"/>
        <v>86.8</v>
      </c>
      <c r="H9" s="8">
        <v>6</v>
      </c>
    </row>
    <row r="10" spans="1:8" s="1" customFormat="1" ht="28.5" customHeight="1">
      <c r="A10" s="6" t="s">
        <v>7</v>
      </c>
      <c r="B10" s="6">
        <v>105062</v>
      </c>
      <c r="C10" s="7">
        <v>80.150000000000006</v>
      </c>
      <c r="D10" s="14">
        <f t="shared" si="0"/>
        <v>32.06</v>
      </c>
      <c r="E10" s="7">
        <v>90</v>
      </c>
      <c r="F10" s="14">
        <f t="shared" si="1"/>
        <v>54</v>
      </c>
      <c r="G10" s="14">
        <f t="shared" si="2"/>
        <v>86.06</v>
      </c>
      <c r="H10" s="8">
        <v>7</v>
      </c>
    </row>
    <row r="11" spans="1:8" s="1" customFormat="1" ht="28.5" customHeight="1">
      <c r="A11" s="6" t="s">
        <v>7</v>
      </c>
      <c r="B11" s="6">
        <v>105039</v>
      </c>
      <c r="C11" s="7">
        <v>78.05</v>
      </c>
      <c r="D11" s="14">
        <f t="shared" si="0"/>
        <v>31.22</v>
      </c>
      <c r="E11" s="7">
        <v>91.2</v>
      </c>
      <c r="F11" s="14">
        <f t="shared" si="1"/>
        <v>54.72</v>
      </c>
      <c r="G11" s="14">
        <f t="shared" si="2"/>
        <v>85.94</v>
      </c>
      <c r="H11" s="8">
        <v>8</v>
      </c>
    </row>
    <row r="12" spans="1:8" s="1" customFormat="1" ht="28.5" customHeight="1">
      <c r="A12" s="6" t="s">
        <v>7</v>
      </c>
      <c r="B12" s="6">
        <v>105008</v>
      </c>
      <c r="C12" s="7">
        <v>79.599999999999994</v>
      </c>
      <c r="D12" s="14">
        <f t="shared" si="0"/>
        <v>31.84</v>
      </c>
      <c r="E12" s="7">
        <v>90.1</v>
      </c>
      <c r="F12" s="14">
        <f t="shared" si="1"/>
        <v>54.059999999999995</v>
      </c>
      <c r="G12" s="14">
        <f t="shared" si="2"/>
        <v>85.899999999999991</v>
      </c>
      <c r="H12" s="8">
        <v>9</v>
      </c>
    </row>
    <row r="13" spans="1:8" s="1" customFormat="1" ht="28.5" customHeight="1">
      <c r="A13" s="6" t="s">
        <v>7</v>
      </c>
      <c r="B13" s="6">
        <v>105046</v>
      </c>
      <c r="C13" s="7">
        <v>86.4</v>
      </c>
      <c r="D13" s="14">
        <f t="shared" si="0"/>
        <v>34.56</v>
      </c>
      <c r="E13" s="7">
        <v>85.2</v>
      </c>
      <c r="F13" s="14">
        <f t="shared" si="1"/>
        <v>51.12</v>
      </c>
      <c r="G13" s="14">
        <f t="shared" si="2"/>
        <v>85.68</v>
      </c>
      <c r="H13" s="8">
        <v>10</v>
      </c>
    </row>
    <row r="14" spans="1:8" s="1" customFormat="1" ht="28.5" customHeight="1">
      <c r="A14" s="11" t="s">
        <v>7</v>
      </c>
      <c r="B14" s="11">
        <v>105078</v>
      </c>
      <c r="C14" s="14">
        <v>89.8</v>
      </c>
      <c r="D14" s="14">
        <f t="shared" si="0"/>
        <v>35.92</v>
      </c>
      <c r="E14" s="14">
        <v>82.2</v>
      </c>
      <c r="F14" s="14">
        <f t="shared" si="1"/>
        <v>49.32</v>
      </c>
      <c r="G14" s="14">
        <f t="shared" si="2"/>
        <v>85.240000000000009</v>
      </c>
      <c r="H14" s="8">
        <v>11</v>
      </c>
    </row>
    <row r="15" spans="1:8" s="1" customFormat="1" ht="28.5" customHeight="1">
      <c r="A15" s="6" t="s">
        <v>7</v>
      </c>
      <c r="B15" s="6">
        <v>105079</v>
      </c>
      <c r="C15" s="7">
        <v>85.05</v>
      </c>
      <c r="D15" s="14">
        <f t="shared" si="0"/>
        <v>34.020000000000003</v>
      </c>
      <c r="E15" s="7">
        <v>84.9</v>
      </c>
      <c r="F15" s="14">
        <f t="shared" si="1"/>
        <v>50.940000000000005</v>
      </c>
      <c r="G15" s="14">
        <f t="shared" si="2"/>
        <v>84.960000000000008</v>
      </c>
      <c r="H15" s="8">
        <v>12</v>
      </c>
    </row>
    <row r="16" spans="1:8" s="1" customFormat="1" ht="28.5" customHeight="1">
      <c r="A16" s="6" t="s">
        <v>7</v>
      </c>
      <c r="B16" s="6">
        <v>105055</v>
      </c>
      <c r="C16" s="7">
        <v>82.75</v>
      </c>
      <c r="D16" s="14">
        <f t="shared" si="0"/>
        <v>33.1</v>
      </c>
      <c r="E16" s="7">
        <v>86.1</v>
      </c>
      <c r="F16" s="14">
        <f t="shared" si="1"/>
        <v>51.66</v>
      </c>
      <c r="G16" s="14">
        <f t="shared" si="2"/>
        <v>84.759999999999991</v>
      </c>
      <c r="H16" s="8">
        <v>13</v>
      </c>
    </row>
    <row r="17" spans="1:8" s="1" customFormat="1" ht="28.5" customHeight="1">
      <c r="A17" s="6" t="s">
        <v>7</v>
      </c>
      <c r="B17" s="6">
        <v>105069</v>
      </c>
      <c r="C17" s="7">
        <v>85.4</v>
      </c>
      <c r="D17" s="14">
        <f t="shared" si="0"/>
        <v>34.160000000000004</v>
      </c>
      <c r="E17" s="7">
        <v>83.8</v>
      </c>
      <c r="F17" s="14">
        <f t="shared" si="1"/>
        <v>50.279999999999994</v>
      </c>
      <c r="G17" s="14">
        <f t="shared" si="2"/>
        <v>84.44</v>
      </c>
      <c r="H17" s="8">
        <v>14</v>
      </c>
    </row>
    <row r="18" spans="1:8" s="1" customFormat="1" ht="28.5" customHeight="1">
      <c r="A18" s="6" t="s">
        <v>7</v>
      </c>
      <c r="B18" s="6">
        <v>105038</v>
      </c>
      <c r="C18" s="7">
        <v>81</v>
      </c>
      <c r="D18" s="14">
        <f t="shared" si="0"/>
        <v>32.4</v>
      </c>
      <c r="E18" s="7">
        <v>86.7</v>
      </c>
      <c r="F18" s="14">
        <f t="shared" si="1"/>
        <v>52.02</v>
      </c>
      <c r="G18" s="14">
        <f t="shared" si="2"/>
        <v>84.42</v>
      </c>
      <c r="H18" s="8">
        <v>15</v>
      </c>
    </row>
    <row r="19" spans="1:8" s="1" customFormat="1" ht="28.5" customHeight="1">
      <c r="A19" s="6" t="s">
        <v>7</v>
      </c>
      <c r="B19" s="6">
        <v>105002</v>
      </c>
      <c r="C19" s="7">
        <v>83.6</v>
      </c>
      <c r="D19" s="14">
        <f t="shared" si="0"/>
        <v>33.44</v>
      </c>
      <c r="E19" s="7">
        <v>84.9</v>
      </c>
      <c r="F19" s="14">
        <f t="shared" si="1"/>
        <v>50.940000000000005</v>
      </c>
      <c r="G19" s="14">
        <f t="shared" si="2"/>
        <v>84.38</v>
      </c>
      <c r="H19" s="8">
        <v>16</v>
      </c>
    </row>
    <row r="20" spans="1:8" s="1" customFormat="1" ht="28.5" customHeight="1">
      <c r="A20" s="6" t="s">
        <v>7</v>
      </c>
      <c r="B20" s="6">
        <v>105077</v>
      </c>
      <c r="C20" s="7">
        <v>77.150000000000006</v>
      </c>
      <c r="D20" s="14">
        <f t="shared" si="0"/>
        <v>30.860000000000003</v>
      </c>
      <c r="E20" s="7">
        <v>88.8</v>
      </c>
      <c r="F20" s="14">
        <f t="shared" si="1"/>
        <v>53.279999999999994</v>
      </c>
      <c r="G20" s="14">
        <f t="shared" si="2"/>
        <v>84.14</v>
      </c>
      <c r="H20" s="8">
        <v>17</v>
      </c>
    </row>
    <row r="21" spans="1:8" s="1" customFormat="1" ht="28.5" customHeight="1" thickBot="1">
      <c r="A21" s="12" t="s">
        <v>7</v>
      </c>
      <c r="B21" s="12">
        <v>105080</v>
      </c>
      <c r="C21" s="26">
        <v>85.05</v>
      </c>
      <c r="D21" s="26">
        <f t="shared" si="0"/>
        <v>34.020000000000003</v>
      </c>
      <c r="E21" s="26">
        <v>83.1</v>
      </c>
      <c r="F21" s="26">
        <f t="shared" si="1"/>
        <v>49.859999999999992</v>
      </c>
      <c r="G21" s="26">
        <f t="shared" si="2"/>
        <v>83.88</v>
      </c>
      <c r="H21" s="27">
        <v>18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7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XFB13"/>
  <sheetViews>
    <sheetView topLeftCell="A6" workbookViewId="0">
      <selection activeCell="A14" sqref="A14:XFD34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2" width="9" style="1"/>
    <col min="16383" max="16384" width="9" style="4"/>
  </cols>
  <sheetData>
    <row r="1" spans="1:11" s="1" customFormat="1" ht="53.1" customHeight="1">
      <c r="A1" s="48" t="s">
        <v>22</v>
      </c>
      <c r="B1" s="38"/>
      <c r="C1" s="38"/>
      <c r="D1" s="38"/>
      <c r="E1" s="38"/>
      <c r="F1" s="38"/>
      <c r="G1" s="38"/>
      <c r="H1" s="38"/>
      <c r="I1" s="28"/>
      <c r="J1" s="28"/>
      <c r="K1" s="28"/>
    </row>
    <row r="2" spans="1:11" s="1" customFormat="1" ht="30" customHeight="1">
      <c r="A2" s="39" t="s">
        <v>0</v>
      </c>
      <c r="B2" s="39" t="s">
        <v>1</v>
      </c>
      <c r="C2" s="41" t="s">
        <v>2</v>
      </c>
      <c r="D2" s="42"/>
      <c r="E2" s="43" t="s">
        <v>24</v>
      </c>
      <c r="F2" s="42"/>
      <c r="G2" s="44" t="s">
        <v>25</v>
      </c>
      <c r="H2" s="46" t="s">
        <v>3</v>
      </c>
    </row>
    <row r="3" spans="1:11" s="1" customFormat="1" ht="35.25" customHeight="1">
      <c r="A3" s="40"/>
      <c r="B3" s="40"/>
      <c r="C3" s="29" t="s">
        <v>23</v>
      </c>
      <c r="D3" s="29" t="s">
        <v>26</v>
      </c>
      <c r="E3" s="29" t="s">
        <v>23</v>
      </c>
      <c r="F3" s="29" t="s">
        <v>27</v>
      </c>
      <c r="G3" s="45"/>
      <c r="H3" s="47"/>
    </row>
    <row r="4" spans="1:11" s="1" customFormat="1" ht="28.5" customHeight="1">
      <c r="A4" s="6" t="s">
        <v>8</v>
      </c>
      <c r="B4" s="6">
        <v>106034</v>
      </c>
      <c r="C4" s="7">
        <v>77.7</v>
      </c>
      <c r="D4" s="14">
        <f t="shared" ref="D4:D13" si="0">C4*0.4</f>
        <v>31.080000000000002</v>
      </c>
      <c r="E4" s="7">
        <v>91.2</v>
      </c>
      <c r="F4" s="14">
        <f t="shared" ref="F4:F13" si="1">E4*0.6</f>
        <v>54.72</v>
      </c>
      <c r="G4" s="14">
        <f>D4+F4</f>
        <v>85.8</v>
      </c>
      <c r="H4" s="8">
        <v>1</v>
      </c>
    </row>
    <row r="5" spans="1:11" s="1" customFormat="1" ht="28.5" customHeight="1">
      <c r="A5" s="6" t="s">
        <v>8</v>
      </c>
      <c r="B5" s="6">
        <v>106025</v>
      </c>
      <c r="C5" s="7">
        <v>80.7</v>
      </c>
      <c r="D5" s="14">
        <f t="shared" si="0"/>
        <v>32.28</v>
      </c>
      <c r="E5" s="7">
        <v>89.2</v>
      </c>
      <c r="F5" s="14">
        <f t="shared" si="1"/>
        <v>53.52</v>
      </c>
      <c r="G5" s="14">
        <f t="shared" ref="G5:G13" si="2">D5+F5</f>
        <v>85.800000000000011</v>
      </c>
      <c r="H5" s="8">
        <v>2</v>
      </c>
    </row>
    <row r="6" spans="1:11" s="1" customFormat="1" ht="28.5" customHeight="1">
      <c r="A6" s="6" t="s">
        <v>8</v>
      </c>
      <c r="B6" s="6">
        <v>106045</v>
      </c>
      <c r="C6" s="7">
        <v>83.6</v>
      </c>
      <c r="D6" s="14">
        <f t="shared" si="0"/>
        <v>33.44</v>
      </c>
      <c r="E6" s="7">
        <v>87</v>
      </c>
      <c r="F6" s="14">
        <f t="shared" si="1"/>
        <v>52.199999999999996</v>
      </c>
      <c r="G6" s="14">
        <f t="shared" si="2"/>
        <v>85.639999999999986</v>
      </c>
      <c r="H6" s="8">
        <v>3</v>
      </c>
    </row>
    <row r="7" spans="1:11" s="1" customFormat="1" ht="28.5" customHeight="1">
      <c r="A7" s="6" t="s">
        <v>8</v>
      </c>
      <c r="B7" s="6">
        <v>106029</v>
      </c>
      <c r="C7" s="7">
        <v>81.900000000000006</v>
      </c>
      <c r="D7" s="14">
        <f t="shared" si="0"/>
        <v>32.760000000000005</v>
      </c>
      <c r="E7" s="7">
        <v>87.4</v>
      </c>
      <c r="F7" s="14">
        <f t="shared" si="1"/>
        <v>52.440000000000005</v>
      </c>
      <c r="G7" s="14">
        <f t="shared" si="2"/>
        <v>85.200000000000017</v>
      </c>
      <c r="H7" s="8">
        <v>4</v>
      </c>
    </row>
    <row r="8" spans="1:11" s="1" customFormat="1" ht="28.5" customHeight="1">
      <c r="A8" s="6" t="s">
        <v>8</v>
      </c>
      <c r="B8" s="6">
        <v>106033</v>
      </c>
      <c r="C8" s="7">
        <v>76.099999999999994</v>
      </c>
      <c r="D8" s="7">
        <f t="shared" si="0"/>
        <v>30.439999999999998</v>
      </c>
      <c r="E8" s="7">
        <v>89.6</v>
      </c>
      <c r="F8" s="7">
        <f t="shared" si="1"/>
        <v>53.76</v>
      </c>
      <c r="G8" s="14">
        <f t="shared" si="2"/>
        <v>84.199999999999989</v>
      </c>
      <c r="H8" s="8">
        <v>5</v>
      </c>
    </row>
    <row r="9" spans="1:11" s="1" customFormat="1" ht="28.5" customHeight="1">
      <c r="A9" s="6" t="s">
        <v>8</v>
      </c>
      <c r="B9" s="6">
        <v>106027</v>
      </c>
      <c r="C9" s="7">
        <v>78.3</v>
      </c>
      <c r="D9" s="14">
        <f t="shared" si="0"/>
        <v>31.32</v>
      </c>
      <c r="E9" s="7">
        <v>88</v>
      </c>
      <c r="F9" s="14">
        <f t="shared" si="1"/>
        <v>52.8</v>
      </c>
      <c r="G9" s="14">
        <f t="shared" si="2"/>
        <v>84.12</v>
      </c>
      <c r="H9" s="8">
        <v>6</v>
      </c>
    </row>
    <row r="10" spans="1:11" s="1" customFormat="1" ht="28.5" customHeight="1">
      <c r="A10" s="6" t="s">
        <v>8</v>
      </c>
      <c r="B10" s="6">
        <v>106041</v>
      </c>
      <c r="C10" s="7">
        <v>80</v>
      </c>
      <c r="D10" s="14">
        <f t="shared" si="0"/>
        <v>32</v>
      </c>
      <c r="E10" s="7">
        <v>86.6</v>
      </c>
      <c r="F10" s="14">
        <f t="shared" si="1"/>
        <v>51.959999999999994</v>
      </c>
      <c r="G10" s="14">
        <f t="shared" si="2"/>
        <v>83.96</v>
      </c>
      <c r="H10" s="8">
        <v>7</v>
      </c>
    </row>
    <row r="11" spans="1:11" s="1" customFormat="1" ht="28.5" customHeight="1">
      <c r="A11" s="6" t="s">
        <v>8</v>
      </c>
      <c r="B11" s="6">
        <v>106016</v>
      </c>
      <c r="C11" s="7">
        <v>78.25</v>
      </c>
      <c r="D11" s="14">
        <f t="shared" si="0"/>
        <v>31.3</v>
      </c>
      <c r="E11" s="7">
        <v>87.6</v>
      </c>
      <c r="F11" s="14">
        <f t="shared" si="1"/>
        <v>52.559999999999995</v>
      </c>
      <c r="G11" s="14">
        <f t="shared" si="2"/>
        <v>83.86</v>
      </c>
      <c r="H11" s="8">
        <v>8</v>
      </c>
    </row>
    <row r="12" spans="1:11" s="1" customFormat="1" ht="28.5" customHeight="1">
      <c r="A12" s="6" t="s">
        <v>8</v>
      </c>
      <c r="B12" s="6">
        <v>106047</v>
      </c>
      <c r="C12" s="7">
        <v>73.5</v>
      </c>
      <c r="D12" s="7">
        <f t="shared" si="0"/>
        <v>29.400000000000002</v>
      </c>
      <c r="E12" s="7">
        <v>90</v>
      </c>
      <c r="F12" s="7">
        <f t="shared" si="1"/>
        <v>54</v>
      </c>
      <c r="G12" s="14">
        <f t="shared" si="2"/>
        <v>83.4</v>
      </c>
      <c r="H12" s="8">
        <v>9</v>
      </c>
    </row>
    <row r="13" spans="1:11" s="1" customFormat="1" ht="28.5" customHeight="1" thickBot="1">
      <c r="A13" s="12" t="s">
        <v>8</v>
      </c>
      <c r="B13" s="12">
        <v>106006</v>
      </c>
      <c r="C13" s="26">
        <v>84.8</v>
      </c>
      <c r="D13" s="26">
        <f t="shared" si="0"/>
        <v>33.92</v>
      </c>
      <c r="E13" s="26">
        <v>81</v>
      </c>
      <c r="F13" s="26">
        <f t="shared" si="1"/>
        <v>48.6</v>
      </c>
      <c r="G13" s="26">
        <f t="shared" si="2"/>
        <v>82.52000000000001</v>
      </c>
      <c r="H13" s="27">
        <v>10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12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XER21"/>
  <sheetViews>
    <sheetView topLeftCell="A14" workbookViewId="0">
      <selection activeCell="A22" sqref="A22:XFD59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72" width="9" style="1"/>
    <col min="16373" max="16384" width="9" style="4"/>
  </cols>
  <sheetData>
    <row r="1" spans="1:8" s="1" customFormat="1" ht="50.1" customHeight="1">
      <c r="A1" s="48" t="s">
        <v>22</v>
      </c>
      <c r="B1" s="38"/>
      <c r="C1" s="38"/>
      <c r="D1" s="38"/>
      <c r="E1" s="38"/>
      <c r="F1" s="38"/>
      <c r="G1" s="38"/>
      <c r="H1" s="38"/>
    </row>
    <row r="2" spans="1:8" s="1" customFormat="1" ht="30" customHeight="1">
      <c r="A2" s="39" t="s">
        <v>0</v>
      </c>
      <c r="B2" s="39" t="s">
        <v>1</v>
      </c>
      <c r="C2" s="41" t="s">
        <v>2</v>
      </c>
      <c r="D2" s="42"/>
      <c r="E2" s="43" t="s">
        <v>24</v>
      </c>
      <c r="F2" s="42"/>
      <c r="G2" s="44" t="s">
        <v>25</v>
      </c>
      <c r="H2" s="46" t="s">
        <v>3</v>
      </c>
    </row>
    <row r="3" spans="1:8" s="1" customFormat="1" ht="35.25" customHeight="1">
      <c r="A3" s="40"/>
      <c r="B3" s="40"/>
      <c r="C3" s="29" t="s">
        <v>23</v>
      </c>
      <c r="D3" s="29" t="s">
        <v>26</v>
      </c>
      <c r="E3" s="29" t="s">
        <v>23</v>
      </c>
      <c r="F3" s="29" t="s">
        <v>27</v>
      </c>
      <c r="G3" s="45"/>
      <c r="H3" s="47"/>
    </row>
    <row r="4" spans="1:8" s="1" customFormat="1" ht="28.5" customHeight="1">
      <c r="A4" s="6" t="s">
        <v>9</v>
      </c>
      <c r="B4" s="6">
        <v>107083</v>
      </c>
      <c r="C4" s="7">
        <v>88.3</v>
      </c>
      <c r="D4" s="7">
        <f t="shared" ref="D4:D21" si="0">C4*0.4</f>
        <v>35.32</v>
      </c>
      <c r="E4" s="7">
        <v>91.66</v>
      </c>
      <c r="F4" s="7">
        <f t="shared" ref="F4:F13" si="1">E4*0.6</f>
        <v>54.995999999999995</v>
      </c>
      <c r="G4" s="7">
        <f t="shared" ref="G4:G13" si="2">D4+F4</f>
        <v>90.316000000000003</v>
      </c>
      <c r="H4" s="8">
        <v>1</v>
      </c>
    </row>
    <row r="5" spans="1:8" s="1" customFormat="1" ht="28.5" customHeight="1">
      <c r="A5" s="6" t="s">
        <v>9</v>
      </c>
      <c r="B5" s="6">
        <v>107081</v>
      </c>
      <c r="C5" s="7">
        <v>86.6</v>
      </c>
      <c r="D5" s="7">
        <f t="shared" si="0"/>
        <v>34.64</v>
      </c>
      <c r="E5" s="7">
        <v>91.34</v>
      </c>
      <c r="F5" s="7">
        <f t="shared" si="1"/>
        <v>54.804000000000002</v>
      </c>
      <c r="G5" s="7">
        <f t="shared" si="2"/>
        <v>89.444000000000003</v>
      </c>
      <c r="H5" s="8">
        <v>2</v>
      </c>
    </row>
    <row r="6" spans="1:8" s="1" customFormat="1" ht="28.5" customHeight="1">
      <c r="A6" s="6" t="s">
        <v>9</v>
      </c>
      <c r="B6" s="6">
        <v>107076</v>
      </c>
      <c r="C6" s="7">
        <v>88.2</v>
      </c>
      <c r="D6" s="7">
        <f t="shared" si="0"/>
        <v>35.28</v>
      </c>
      <c r="E6" s="7">
        <v>89.64</v>
      </c>
      <c r="F6" s="7">
        <f t="shared" si="1"/>
        <v>53.783999999999999</v>
      </c>
      <c r="G6" s="7">
        <f t="shared" si="2"/>
        <v>89.063999999999993</v>
      </c>
      <c r="H6" s="8">
        <v>3</v>
      </c>
    </row>
    <row r="7" spans="1:8" s="1" customFormat="1" ht="28.5" customHeight="1">
      <c r="A7" s="6" t="s">
        <v>9</v>
      </c>
      <c r="B7" s="6">
        <v>107064</v>
      </c>
      <c r="C7" s="7">
        <v>82.95</v>
      </c>
      <c r="D7" s="7">
        <f t="shared" si="0"/>
        <v>33.18</v>
      </c>
      <c r="E7" s="7">
        <v>92.16</v>
      </c>
      <c r="F7" s="7">
        <f t="shared" si="1"/>
        <v>55.295999999999999</v>
      </c>
      <c r="G7" s="7">
        <f t="shared" si="2"/>
        <v>88.475999999999999</v>
      </c>
      <c r="H7" s="8">
        <v>4</v>
      </c>
    </row>
    <row r="8" spans="1:8" s="1" customFormat="1" ht="28.5" customHeight="1">
      <c r="A8" s="6" t="s">
        <v>9</v>
      </c>
      <c r="B8" s="6">
        <v>107014</v>
      </c>
      <c r="C8" s="7">
        <v>86.15</v>
      </c>
      <c r="D8" s="7">
        <f t="shared" si="0"/>
        <v>34.46</v>
      </c>
      <c r="E8" s="7">
        <v>89.46</v>
      </c>
      <c r="F8" s="7">
        <f t="shared" si="1"/>
        <v>53.675999999999995</v>
      </c>
      <c r="G8" s="7">
        <f t="shared" si="2"/>
        <v>88.135999999999996</v>
      </c>
      <c r="H8" s="8">
        <v>5</v>
      </c>
    </row>
    <row r="9" spans="1:8" s="1" customFormat="1" ht="28.5" customHeight="1">
      <c r="A9" s="6" t="s">
        <v>9</v>
      </c>
      <c r="B9" s="6">
        <v>107013</v>
      </c>
      <c r="C9" s="7">
        <v>85.2</v>
      </c>
      <c r="D9" s="7">
        <f t="shared" si="0"/>
        <v>34.080000000000005</v>
      </c>
      <c r="E9" s="7">
        <v>89.6</v>
      </c>
      <c r="F9" s="7">
        <f t="shared" si="1"/>
        <v>53.76</v>
      </c>
      <c r="G9" s="7">
        <f t="shared" si="2"/>
        <v>87.84</v>
      </c>
      <c r="H9" s="8">
        <v>6</v>
      </c>
    </row>
    <row r="10" spans="1:8" s="1" customFormat="1" ht="28.5" customHeight="1">
      <c r="A10" s="6" t="s">
        <v>9</v>
      </c>
      <c r="B10" s="6">
        <v>107056</v>
      </c>
      <c r="C10" s="7">
        <v>84.05</v>
      </c>
      <c r="D10" s="7">
        <f t="shared" si="0"/>
        <v>33.619999999999997</v>
      </c>
      <c r="E10" s="7">
        <v>90.14</v>
      </c>
      <c r="F10" s="7">
        <f t="shared" si="1"/>
        <v>54.083999999999996</v>
      </c>
      <c r="G10" s="7">
        <f t="shared" si="2"/>
        <v>87.703999999999994</v>
      </c>
      <c r="H10" s="8">
        <v>7</v>
      </c>
    </row>
    <row r="11" spans="1:8" s="1" customFormat="1" ht="28.5" customHeight="1">
      <c r="A11" s="6" t="s">
        <v>9</v>
      </c>
      <c r="B11" s="6">
        <v>107053</v>
      </c>
      <c r="C11" s="7">
        <v>84.9</v>
      </c>
      <c r="D11" s="7">
        <f t="shared" si="0"/>
        <v>33.96</v>
      </c>
      <c r="E11" s="7">
        <v>89.04</v>
      </c>
      <c r="F11" s="7">
        <f t="shared" si="1"/>
        <v>53.423999999999999</v>
      </c>
      <c r="G11" s="7">
        <f t="shared" si="2"/>
        <v>87.384</v>
      </c>
      <c r="H11" s="8">
        <v>8</v>
      </c>
    </row>
    <row r="12" spans="1:8" s="1" customFormat="1" ht="28.5" customHeight="1">
      <c r="A12" s="6" t="s">
        <v>9</v>
      </c>
      <c r="B12" s="6">
        <v>107061</v>
      </c>
      <c r="C12" s="7">
        <v>82.9</v>
      </c>
      <c r="D12" s="7">
        <f t="shared" si="0"/>
        <v>33.160000000000004</v>
      </c>
      <c r="E12" s="7">
        <v>89.64</v>
      </c>
      <c r="F12" s="7">
        <f t="shared" si="1"/>
        <v>53.783999999999999</v>
      </c>
      <c r="G12" s="7">
        <f t="shared" si="2"/>
        <v>86.944000000000003</v>
      </c>
      <c r="H12" s="8">
        <v>9</v>
      </c>
    </row>
    <row r="13" spans="1:8" s="1" customFormat="1" ht="28.5" customHeight="1">
      <c r="A13" s="6" t="s">
        <v>9</v>
      </c>
      <c r="B13" s="6">
        <v>107009</v>
      </c>
      <c r="C13" s="7">
        <v>83.7</v>
      </c>
      <c r="D13" s="7">
        <f t="shared" si="0"/>
        <v>33.480000000000004</v>
      </c>
      <c r="E13" s="7">
        <v>87.88</v>
      </c>
      <c r="F13" s="7">
        <f t="shared" si="1"/>
        <v>52.727999999999994</v>
      </c>
      <c r="G13" s="7">
        <f t="shared" si="2"/>
        <v>86.207999999999998</v>
      </c>
      <c r="H13" s="8">
        <v>10</v>
      </c>
    </row>
    <row r="14" spans="1:8" s="1" customFormat="1" ht="28.5" customHeight="1">
      <c r="A14" s="6" t="s">
        <v>9</v>
      </c>
      <c r="B14" s="6">
        <v>107022</v>
      </c>
      <c r="C14" s="7">
        <v>85.85</v>
      </c>
      <c r="D14" s="7">
        <f t="shared" si="0"/>
        <v>34.339999999999996</v>
      </c>
      <c r="E14" s="7">
        <v>86.18</v>
      </c>
      <c r="F14" s="7">
        <f t="shared" ref="F14" si="3">E14*0.6</f>
        <v>51.708000000000006</v>
      </c>
      <c r="G14" s="7">
        <f t="shared" ref="G14" si="4">D14+F14</f>
        <v>86.048000000000002</v>
      </c>
      <c r="H14" s="8">
        <v>11</v>
      </c>
    </row>
    <row r="15" spans="1:8" s="1" customFormat="1" ht="28.5" customHeight="1">
      <c r="A15" s="6" t="s">
        <v>9</v>
      </c>
      <c r="B15" s="6">
        <v>107090</v>
      </c>
      <c r="C15" s="7">
        <v>77.3</v>
      </c>
      <c r="D15" s="7">
        <f t="shared" si="0"/>
        <v>30.92</v>
      </c>
      <c r="E15" s="7">
        <v>91.84</v>
      </c>
      <c r="F15" s="7">
        <f t="shared" ref="F15:F21" si="5">E15*0.6</f>
        <v>55.103999999999999</v>
      </c>
      <c r="G15" s="7">
        <f>D15+F15</f>
        <v>86.024000000000001</v>
      </c>
      <c r="H15" s="8">
        <v>12</v>
      </c>
    </row>
    <row r="16" spans="1:8" s="1" customFormat="1" ht="28.5" customHeight="1">
      <c r="A16" s="6" t="s">
        <v>9</v>
      </c>
      <c r="B16" s="6">
        <v>107035</v>
      </c>
      <c r="C16" s="7">
        <v>81.5</v>
      </c>
      <c r="D16" s="7">
        <f t="shared" si="0"/>
        <v>32.6</v>
      </c>
      <c r="E16" s="7">
        <v>89</v>
      </c>
      <c r="F16" s="7">
        <f t="shared" si="5"/>
        <v>53.4</v>
      </c>
      <c r="G16" s="7">
        <f>D16+F16</f>
        <v>86</v>
      </c>
      <c r="H16" s="8">
        <v>13</v>
      </c>
    </row>
    <row r="17" spans="1:8" s="1" customFormat="1" ht="28.5" customHeight="1">
      <c r="A17" s="6" t="s">
        <v>9</v>
      </c>
      <c r="B17" s="6">
        <v>107062</v>
      </c>
      <c r="C17" s="7">
        <v>81.7</v>
      </c>
      <c r="D17" s="7">
        <f t="shared" si="0"/>
        <v>32.68</v>
      </c>
      <c r="E17" s="7">
        <v>88.64</v>
      </c>
      <c r="F17" s="7">
        <f t="shared" si="5"/>
        <v>53.183999999999997</v>
      </c>
      <c r="G17" s="7">
        <f>D17+F17</f>
        <v>85.864000000000004</v>
      </c>
      <c r="H17" s="8">
        <v>14</v>
      </c>
    </row>
    <row r="18" spans="1:8" s="1" customFormat="1" ht="28.5" customHeight="1">
      <c r="A18" s="6" t="s">
        <v>9</v>
      </c>
      <c r="B18" s="6">
        <v>107016</v>
      </c>
      <c r="C18" s="7">
        <v>82</v>
      </c>
      <c r="D18" s="7">
        <f t="shared" si="0"/>
        <v>32.800000000000004</v>
      </c>
      <c r="E18" s="7">
        <v>88.42</v>
      </c>
      <c r="F18" s="7">
        <f t="shared" si="5"/>
        <v>53.052</v>
      </c>
      <c r="G18" s="7">
        <f t="shared" ref="G18" si="6">D18+F18</f>
        <v>85.852000000000004</v>
      </c>
      <c r="H18" s="8">
        <v>15</v>
      </c>
    </row>
    <row r="19" spans="1:8" s="1" customFormat="1" ht="28.5" customHeight="1">
      <c r="A19" s="6" t="s">
        <v>9</v>
      </c>
      <c r="B19" s="6">
        <v>107052</v>
      </c>
      <c r="C19" s="7">
        <v>83.2</v>
      </c>
      <c r="D19" s="7">
        <f t="shared" si="0"/>
        <v>33.28</v>
      </c>
      <c r="E19" s="7">
        <v>87.46</v>
      </c>
      <c r="F19" s="7">
        <f t="shared" si="5"/>
        <v>52.475999999999992</v>
      </c>
      <c r="G19" s="7">
        <f t="shared" ref="G19:G21" si="7">D19+F19</f>
        <v>85.756</v>
      </c>
      <c r="H19" s="8">
        <v>16</v>
      </c>
    </row>
    <row r="20" spans="1:8" s="1" customFormat="1" ht="28.5" customHeight="1">
      <c r="A20" s="6" t="s">
        <v>9</v>
      </c>
      <c r="B20" s="6">
        <v>107067</v>
      </c>
      <c r="C20" s="7">
        <v>80.400000000000006</v>
      </c>
      <c r="D20" s="7">
        <f t="shared" si="0"/>
        <v>32.160000000000004</v>
      </c>
      <c r="E20" s="7">
        <v>89.06</v>
      </c>
      <c r="F20" s="7">
        <f t="shared" si="5"/>
        <v>53.436</v>
      </c>
      <c r="G20" s="7">
        <f t="shared" si="7"/>
        <v>85.596000000000004</v>
      </c>
      <c r="H20" s="8">
        <v>17</v>
      </c>
    </row>
    <row r="21" spans="1:8" s="1" customFormat="1" ht="28.5" customHeight="1" thickBot="1">
      <c r="A21" s="12" t="s">
        <v>9</v>
      </c>
      <c r="B21" s="12">
        <v>107074</v>
      </c>
      <c r="C21" s="26">
        <v>83.85</v>
      </c>
      <c r="D21" s="26">
        <f t="shared" si="0"/>
        <v>33.54</v>
      </c>
      <c r="E21" s="26">
        <v>86.28</v>
      </c>
      <c r="F21" s="26">
        <f t="shared" si="5"/>
        <v>51.768000000000001</v>
      </c>
      <c r="G21" s="26">
        <f t="shared" si="7"/>
        <v>85.307999999999993</v>
      </c>
      <c r="H21" s="27">
        <v>18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7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XEK8"/>
  <sheetViews>
    <sheetView topLeftCell="A4" workbookViewId="0">
      <selection activeCell="A9" sqref="A9:XFD18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65" width="9" style="1"/>
    <col min="16366" max="16384" width="9" style="4"/>
  </cols>
  <sheetData>
    <row r="1" spans="1:8" s="1" customFormat="1" ht="50.1" customHeight="1">
      <c r="A1" s="48" t="s">
        <v>22</v>
      </c>
      <c r="B1" s="38"/>
      <c r="C1" s="38"/>
      <c r="D1" s="38"/>
      <c r="E1" s="38"/>
      <c r="F1" s="38"/>
      <c r="G1" s="38"/>
      <c r="H1" s="38"/>
    </row>
    <row r="2" spans="1:8" s="1" customFormat="1" ht="30" customHeight="1">
      <c r="A2" s="39" t="s">
        <v>0</v>
      </c>
      <c r="B2" s="39" t="s">
        <v>1</v>
      </c>
      <c r="C2" s="41" t="s">
        <v>2</v>
      </c>
      <c r="D2" s="42"/>
      <c r="E2" s="43" t="s">
        <v>24</v>
      </c>
      <c r="F2" s="42"/>
      <c r="G2" s="44" t="s">
        <v>25</v>
      </c>
      <c r="H2" s="46" t="s">
        <v>3</v>
      </c>
    </row>
    <row r="3" spans="1:8" s="1" customFormat="1" ht="35.25" customHeight="1">
      <c r="A3" s="40"/>
      <c r="B3" s="40"/>
      <c r="C3" s="29" t="s">
        <v>23</v>
      </c>
      <c r="D3" s="29" t="s">
        <v>26</v>
      </c>
      <c r="E3" s="29" t="s">
        <v>23</v>
      </c>
      <c r="F3" s="29" t="s">
        <v>27</v>
      </c>
      <c r="G3" s="45"/>
      <c r="H3" s="47"/>
    </row>
    <row r="4" spans="1:8" s="1" customFormat="1" ht="28.5" customHeight="1">
      <c r="A4" s="11" t="s">
        <v>10</v>
      </c>
      <c r="B4" s="11">
        <v>108025</v>
      </c>
      <c r="C4" s="14">
        <v>85.3</v>
      </c>
      <c r="D4" s="14">
        <f>C4*0.4</f>
        <v>34.119999999999997</v>
      </c>
      <c r="E4" s="7">
        <v>91.2</v>
      </c>
      <c r="F4" s="14">
        <f>E4*0.6</f>
        <v>54.72</v>
      </c>
      <c r="G4" s="14">
        <f>D4+F4</f>
        <v>88.84</v>
      </c>
      <c r="H4" s="17">
        <v>1</v>
      </c>
    </row>
    <row r="5" spans="1:8" s="1" customFormat="1" ht="28.5" customHeight="1">
      <c r="A5" s="6" t="s">
        <v>10</v>
      </c>
      <c r="B5" s="6">
        <v>108027</v>
      </c>
      <c r="C5" s="7">
        <v>83.1</v>
      </c>
      <c r="D5" s="14">
        <f>C5*0.4</f>
        <v>33.24</v>
      </c>
      <c r="E5" s="7">
        <v>89.7</v>
      </c>
      <c r="F5" s="14">
        <f>E5*0.6</f>
        <v>53.82</v>
      </c>
      <c r="G5" s="14">
        <f t="shared" ref="G5:G8" si="0">D5+F5</f>
        <v>87.06</v>
      </c>
      <c r="H5" s="8">
        <v>2</v>
      </c>
    </row>
    <row r="6" spans="1:8" s="1" customFormat="1" ht="28.5" customHeight="1">
      <c r="A6" s="6" t="s">
        <v>10</v>
      </c>
      <c r="B6" s="6">
        <v>108004</v>
      </c>
      <c r="C6" s="7">
        <v>77</v>
      </c>
      <c r="D6" s="14">
        <f>C6*0.4</f>
        <v>30.8</v>
      </c>
      <c r="E6" s="7">
        <v>89.6</v>
      </c>
      <c r="F6" s="14">
        <f>E6*0.6</f>
        <v>53.76</v>
      </c>
      <c r="G6" s="14">
        <f t="shared" si="0"/>
        <v>84.56</v>
      </c>
      <c r="H6" s="17">
        <v>3</v>
      </c>
    </row>
    <row r="7" spans="1:8" s="1" customFormat="1" ht="28.5" customHeight="1">
      <c r="A7" s="6" t="s">
        <v>10</v>
      </c>
      <c r="B7" s="6">
        <v>108026</v>
      </c>
      <c r="C7" s="7">
        <v>83</v>
      </c>
      <c r="D7" s="14">
        <f>C7*0.4</f>
        <v>33.200000000000003</v>
      </c>
      <c r="E7" s="7">
        <v>83.8</v>
      </c>
      <c r="F7" s="14">
        <f>E7*0.6</f>
        <v>50.279999999999994</v>
      </c>
      <c r="G7" s="14">
        <f t="shared" si="0"/>
        <v>83.47999999999999</v>
      </c>
      <c r="H7" s="8">
        <v>4</v>
      </c>
    </row>
    <row r="8" spans="1:8" s="1" customFormat="1" ht="28.5" customHeight="1" thickBot="1">
      <c r="A8" s="12" t="s">
        <v>10</v>
      </c>
      <c r="B8" s="12">
        <v>108012</v>
      </c>
      <c r="C8" s="26">
        <v>79.8</v>
      </c>
      <c r="D8" s="26">
        <f>C8*0.4</f>
        <v>31.92</v>
      </c>
      <c r="E8" s="26">
        <v>85.8</v>
      </c>
      <c r="F8" s="26">
        <f>E8*0.6</f>
        <v>51.48</v>
      </c>
      <c r="G8" s="26">
        <f t="shared" si="0"/>
        <v>83.4</v>
      </c>
      <c r="H8" s="27">
        <v>5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12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A8" sqref="A8:XFD15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4" width="9" style="1"/>
  </cols>
  <sheetData>
    <row r="1" spans="1:12" ht="54" customHeight="1">
      <c r="A1" s="48" t="s">
        <v>22</v>
      </c>
      <c r="B1" s="38"/>
      <c r="C1" s="38"/>
      <c r="D1" s="38"/>
      <c r="E1" s="38"/>
      <c r="F1" s="38"/>
      <c r="G1" s="38"/>
      <c r="H1" s="38"/>
      <c r="I1" s="28"/>
      <c r="J1" s="28"/>
      <c r="K1" s="28"/>
      <c r="L1" s="28"/>
    </row>
    <row r="2" spans="1:12" ht="30" customHeight="1">
      <c r="A2" s="39" t="s">
        <v>0</v>
      </c>
      <c r="B2" s="39" t="s">
        <v>1</v>
      </c>
      <c r="C2" s="41" t="s">
        <v>2</v>
      </c>
      <c r="D2" s="42"/>
      <c r="E2" s="43" t="s">
        <v>24</v>
      </c>
      <c r="F2" s="42"/>
      <c r="G2" s="44" t="s">
        <v>25</v>
      </c>
      <c r="H2" s="46" t="s">
        <v>3</v>
      </c>
      <c r="I2" s="49"/>
    </row>
    <row r="3" spans="1:12" ht="35.25" customHeight="1">
      <c r="A3" s="40"/>
      <c r="B3" s="40"/>
      <c r="C3" s="29" t="s">
        <v>23</v>
      </c>
      <c r="D3" s="29" t="s">
        <v>26</v>
      </c>
      <c r="E3" s="29" t="s">
        <v>23</v>
      </c>
      <c r="F3" s="29" t="s">
        <v>27</v>
      </c>
      <c r="G3" s="45"/>
      <c r="H3" s="47"/>
      <c r="I3" s="49"/>
    </row>
    <row r="4" spans="1:12" ht="28.5" customHeight="1">
      <c r="A4" s="6" t="s">
        <v>11</v>
      </c>
      <c r="B4" s="6">
        <v>109010</v>
      </c>
      <c r="C4" s="7">
        <v>89.1</v>
      </c>
      <c r="D4" s="7">
        <f>C4*0.4</f>
        <v>35.64</v>
      </c>
      <c r="E4" s="7">
        <v>90.3</v>
      </c>
      <c r="F4" s="7">
        <f>E4*0.6</f>
        <v>54.18</v>
      </c>
      <c r="G4" s="7">
        <f>D4+F4</f>
        <v>89.82</v>
      </c>
      <c r="H4" s="8">
        <v>1</v>
      </c>
    </row>
    <row r="5" spans="1:12" ht="28.5" customHeight="1">
      <c r="A5" s="6" t="s">
        <v>11</v>
      </c>
      <c r="B5" s="6">
        <v>109007</v>
      </c>
      <c r="C5" s="7">
        <v>86.75</v>
      </c>
      <c r="D5" s="7">
        <f t="shared" ref="D5" si="0">C5*0.4</f>
        <v>34.700000000000003</v>
      </c>
      <c r="E5" s="7">
        <v>89.8</v>
      </c>
      <c r="F5" s="7">
        <f t="shared" ref="F5" si="1">E5*0.6</f>
        <v>53.879999999999995</v>
      </c>
      <c r="G5" s="7">
        <f t="shared" ref="G5" si="2">D5+F5</f>
        <v>88.58</v>
      </c>
      <c r="H5" s="8">
        <v>2</v>
      </c>
    </row>
    <row r="6" spans="1:12" ht="28.5" customHeight="1">
      <c r="A6" s="6" t="s">
        <v>11</v>
      </c>
      <c r="B6" s="6">
        <v>109004</v>
      </c>
      <c r="C6" s="7">
        <v>82</v>
      </c>
      <c r="D6" s="7">
        <f>C6*0.4</f>
        <v>32.800000000000004</v>
      </c>
      <c r="E6" s="7">
        <v>89.3</v>
      </c>
      <c r="F6" s="7">
        <f>E6*0.6</f>
        <v>53.58</v>
      </c>
      <c r="G6" s="7">
        <f>D6+F6</f>
        <v>86.38</v>
      </c>
      <c r="H6" s="8">
        <v>3</v>
      </c>
    </row>
    <row r="7" spans="1:12" ht="28.5" customHeight="1" thickBot="1">
      <c r="A7" s="12" t="s">
        <v>11</v>
      </c>
      <c r="B7" s="12">
        <v>109013</v>
      </c>
      <c r="C7" s="26">
        <v>81</v>
      </c>
      <c r="D7" s="26">
        <f>C7*0.4</f>
        <v>32.4</v>
      </c>
      <c r="E7" s="26">
        <v>87.7</v>
      </c>
      <c r="F7" s="26">
        <f>E7*0.6</f>
        <v>52.62</v>
      </c>
      <c r="G7" s="26">
        <f>D7+F7</f>
        <v>85.02</v>
      </c>
      <c r="H7" s="27">
        <v>4</v>
      </c>
    </row>
  </sheetData>
  <mergeCells count="8">
    <mergeCell ref="I2:I3"/>
    <mergeCell ref="A1:H1"/>
    <mergeCell ref="A2:A3"/>
    <mergeCell ref="B2:B3"/>
    <mergeCell ref="C2:D2"/>
    <mergeCell ref="E2:F2"/>
    <mergeCell ref="G2:G3"/>
    <mergeCell ref="H2:H3"/>
  </mergeCells>
  <phoneticPr fontId="7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XFB6"/>
  <sheetViews>
    <sheetView workbookViewId="0">
      <selection activeCell="A7" sqref="A7:XFD12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2" width="9" style="1"/>
    <col min="16383" max="16384" width="9" style="4"/>
  </cols>
  <sheetData>
    <row r="1" spans="1:12" s="1" customFormat="1" ht="52.5" customHeight="1">
      <c r="A1" s="48" t="s">
        <v>22</v>
      </c>
      <c r="B1" s="38"/>
      <c r="C1" s="38"/>
      <c r="D1" s="38"/>
      <c r="E1" s="38"/>
      <c r="F1" s="38"/>
      <c r="G1" s="38"/>
      <c r="H1" s="38"/>
      <c r="I1" s="28"/>
      <c r="J1" s="28"/>
      <c r="K1" s="28"/>
      <c r="L1" s="28"/>
    </row>
    <row r="2" spans="1:12" s="1" customFormat="1" ht="30" customHeight="1">
      <c r="A2" s="50" t="s">
        <v>0</v>
      </c>
      <c r="B2" s="50" t="s">
        <v>1</v>
      </c>
      <c r="C2" s="51" t="s">
        <v>2</v>
      </c>
      <c r="D2" s="51"/>
      <c r="E2" s="52" t="s">
        <v>24</v>
      </c>
      <c r="F2" s="51"/>
      <c r="G2" s="52" t="s">
        <v>25</v>
      </c>
      <c r="H2" s="53" t="s">
        <v>3</v>
      </c>
      <c r="I2" s="49"/>
    </row>
    <row r="3" spans="1:12" s="1" customFormat="1" ht="35.25" customHeight="1">
      <c r="A3" s="50"/>
      <c r="B3" s="50"/>
      <c r="C3" s="25" t="s">
        <v>23</v>
      </c>
      <c r="D3" s="25" t="s">
        <v>26</v>
      </c>
      <c r="E3" s="25" t="s">
        <v>23</v>
      </c>
      <c r="F3" s="25" t="s">
        <v>27</v>
      </c>
      <c r="G3" s="51"/>
      <c r="H3" s="53"/>
      <c r="I3" s="49"/>
    </row>
    <row r="4" spans="1:12" s="1" customFormat="1" ht="28.5" customHeight="1">
      <c r="A4" s="6" t="s">
        <v>12</v>
      </c>
      <c r="B4" s="6">
        <v>110009</v>
      </c>
      <c r="C4" s="7">
        <v>88</v>
      </c>
      <c r="D4" s="7">
        <f t="shared" ref="D4:D6" si="0">C4*0.4</f>
        <v>35.200000000000003</v>
      </c>
      <c r="E4" s="7">
        <v>87.8</v>
      </c>
      <c r="F4" s="7">
        <f>E4*0.6</f>
        <v>52.68</v>
      </c>
      <c r="G4" s="7">
        <f>D4+F4</f>
        <v>87.88</v>
      </c>
      <c r="H4" s="8">
        <v>1</v>
      </c>
    </row>
    <row r="5" spans="1:12" s="1" customFormat="1" ht="28.5" customHeight="1">
      <c r="A5" s="6" t="s">
        <v>12</v>
      </c>
      <c r="B5" s="6">
        <v>110012</v>
      </c>
      <c r="C5" s="7">
        <v>83.05</v>
      </c>
      <c r="D5" s="7">
        <f t="shared" si="0"/>
        <v>33.22</v>
      </c>
      <c r="E5" s="7">
        <v>90.6</v>
      </c>
      <c r="F5" s="7">
        <f>E5*0.6</f>
        <v>54.359999999999992</v>
      </c>
      <c r="G5" s="7">
        <f>D5+F5</f>
        <v>87.579999999999984</v>
      </c>
      <c r="H5" s="8">
        <v>2</v>
      </c>
    </row>
    <row r="6" spans="1:12" s="1" customFormat="1" ht="28.5" customHeight="1" thickBot="1">
      <c r="A6" s="12" t="s">
        <v>12</v>
      </c>
      <c r="B6" s="12">
        <v>110006</v>
      </c>
      <c r="C6" s="26">
        <v>79.05</v>
      </c>
      <c r="D6" s="26">
        <f t="shared" si="0"/>
        <v>31.62</v>
      </c>
      <c r="E6" s="26">
        <v>89</v>
      </c>
      <c r="F6" s="26">
        <f>E6*0.6</f>
        <v>53.4</v>
      </c>
      <c r="G6" s="26">
        <f>D6+F6</f>
        <v>85.02</v>
      </c>
      <c r="H6" s="27">
        <v>3</v>
      </c>
    </row>
  </sheetData>
  <mergeCells count="8">
    <mergeCell ref="I2:I3"/>
    <mergeCell ref="A1:H1"/>
    <mergeCell ref="A2:A3"/>
    <mergeCell ref="B2:B3"/>
    <mergeCell ref="C2:D2"/>
    <mergeCell ref="E2:F2"/>
    <mergeCell ref="G2:G3"/>
    <mergeCell ref="H2:H3"/>
  </mergeCells>
  <phoneticPr fontId="7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46</vt:i4>
      </vt:variant>
    </vt:vector>
  </HeadingPairs>
  <TitlesOfParts>
    <vt:vector size="61" baseType="lpstr">
      <vt:lpstr>初中语文</vt:lpstr>
      <vt:lpstr>初中数学</vt:lpstr>
      <vt:lpstr>初中政治</vt:lpstr>
      <vt:lpstr>小学语文1</vt:lpstr>
      <vt:lpstr>小学语文2 </vt:lpstr>
      <vt:lpstr>小学数学1</vt:lpstr>
      <vt:lpstr>小学数学2</vt:lpstr>
      <vt:lpstr>小学英语</vt:lpstr>
      <vt:lpstr>小学科学</vt:lpstr>
      <vt:lpstr>小学音乐</vt:lpstr>
      <vt:lpstr>小学体育1</vt:lpstr>
      <vt:lpstr>小学体育2</vt:lpstr>
      <vt:lpstr>小学美术</vt:lpstr>
      <vt:lpstr>幼师 </vt:lpstr>
      <vt:lpstr>优秀小学教师</vt:lpstr>
      <vt:lpstr>小学科学!Print_Area</vt:lpstr>
      <vt:lpstr>小学数学1!Print_Area</vt:lpstr>
      <vt:lpstr>小学体育1!Print_Area</vt:lpstr>
      <vt:lpstr>小学音乐!Print_Area</vt:lpstr>
      <vt:lpstr>小学英语!Print_Area</vt:lpstr>
      <vt:lpstr>初中数学!Print_Titles</vt:lpstr>
      <vt:lpstr>初中语文!Print_Titles</vt:lpstr>
      <vt:lpstr>初中政治!Print_Titles</vt:lpstr>
      <vt:lpstr>小学科学!Print_Titles</vt:lpstr>
      <vt:lpstr>小学美术!Print_Titles</vt:lpstr>
      <vt:lpstr>小学数学1!Print_Titles</vt:lpstr>
      <vt:lpstr>小学数学2!Print_Titles</vt:lpstr>
      <vt:lpstr>小学体育1!Print_Titles</vt:lpstr>
      <vt:lpstr>小学体育2!Print_Titles</vt:lpstr>
      <vt:lpstr>小学音乐!Print_Titles</vt:lpstr>
      <vt:lpstr>小学英语!Print_Titles</vt:lpstr>
      <vt:lpstr>小学语文1!Print_Titles</vt:lpstr>
      <vt:lpstr>'小学语文2 '!Print_Titles</vt:lpstr>
      <vt:lpstr>优秀小学教师!Print_Titles</vt:lpstr>
      <vt:lpstr>'幼师 '!Print_Titles</vt:lpstr>
      <vt:lpstr>初中数学!成绩</vt:lpstr>
      <vt:lpstr>初中政治!成绩</vt:lpstr>
      <vt:lpstr>小学科学!成绩</vt:lpstr>
      <vt:lpstr>小学美术!成绩</vt:lpstr>
      <vt:lpstr>小学数学1!成绩</vt:lpstr>
      <vt:lpstr>小学数学2!成绩</vt:lpstr>
      <vt:lpstr>小学体育1!成绩</vt:lpstr>
      <vt:lpstr>小学体育2!成绩</vt:lpstr>
      <vt:lpstr>小学音乐!成绩</vt:lpstr>
      <vt:lpstr>小学英语!成绩</vt:lpstr>
      <vt:lpstr>小学语文1!成绩</vt:lpstr>
      <vt:lpstr>优秀小学教师!成绩</vt:lpstr>
      <vt:lpstr>'幼师 '!成绩</vt:lpstr>
      <vt:lpstr>初中数学!岗位</vt:lpstr>
      <vt:lpstr>初中政治!岗位</vt:lpstr>
      <vt:lpstr>小学科学!岗位</vt:lpstr>
      <vt:lpstr>小学美术!岗位</vt:lpstr>
      <vt:lpstr>小学数学1!岗位</vt:lpstr>
      <vt:lpstr>小学数学2!岗位</vt:lpstr>
      <vt:lpstr>小学体育1!岗位</vt:lpstr>
      <vt:lpstr>小学体育2!岗位</vt:lpstr>
      <vt:lpstr>小学音乐!岗位</vt:lpstr>
      <vt:lpstr>小学英语!岗位</vt:lpstr>
      <vt:lpstr>小学语文1!岗位</vt:lpstr>
      <vt:lpstr>优秀小学教师!岗位</vt:lpstr>
      <vt:lpstr>'幼师 '!岗位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zzlh</cp:lastModifiedBy>
  <cp:lastPrinted>2020-07-18T10:59:13Z</cp:lastPrinted>
  <dcterms:created xsi:type="dcterms:W3CDTF">2006-09-16T00:00:00Z</dcterms:created>
  <dcterms:modified xsi:type="dcterms:W3CDTF">2020-07-18T11:04:11Z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