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967" firstSheet="1" activeTab="1"/>
  </bookViews>
  <sheets>
    <sheet name="1、一般公共预算收入表" sheetId="3" r:id="rId1"/>
    <sheet name="2、一般公共预算支出表" sheetId="4" r:id="rId2"/>
    <sheet name="3、一般预算支出预算分类汇总表（按功能科目）" sheetId="20" r:id="rId3"/>
    <sheet name="4、一般公共预算基本支出-工资福利" sheetId="13" r:id="rId4"/>
    <sheet name="5、一般公共基本支出-一般商品和服务支出" sheetId="14" r:id="rId5"/>
    <sheet name="6、一般公共预算基本支出-个人和家庭" sheetId="15" r:id="rId6"/>
    <sheet name="7、政府性基金收支表 " sheetId="6" r:id="rId7"/>
    <sheet name="8、政府性基金转移预算表" sheetId="25" r:id="rId8"/>
    <sheet name="9、政府性基金（功能科目）" sheetId="11" r:id="rId9"/>
    <sheet name="10、国有资本收支预算表" sheetId="8" r:id="rId10"/>
    <sheet name="11、社保基金收支预算表" sheetId="7" r:id="rId11"/>
    <sheet name="12、三公经费预算表" sheetId="19" r:id="rId12"/>
    <sheet name="13、税收返还和提前下达转移支付" sheetId="23" r:id="rId13"/>
    <sheet name="14、区级专项资金明细表" sheetId="24" r:id="rId14"/>
    <sheet name="15、扶贫资金预算表" sheetId="26" r:id="rId15"/>
    <sheet name="16、一般债务限额和余额表" sheetId="21" r:id="rId16"/>
    <sheet name="17、专项债务限额和余额表" sheetId="22" r:id="rId17"/>
  </sheets>
  <definedNames>
    <definedName name="_6_其他">#REF!</definedName>
    <definedName name="_xlnm._FilterDatabase" localSheetId="8" hidden="1">'9、政府性基金（功能科目）'!$A$6:$L$23</definedName>
    <definedName name="A">#REF!</definedName>
    <definedName name="_xlnm.Print_Area" localSheetId="9">'10、国有资本收支预算表'!$A$1:$H$22</definedName>
    <definedName name="_xlnm.Print_Area" localSheetId="1">'2、一般公共预算支出表'!$A$1:$F$27</definedName>
    <definedName name="_xlnm.Print_Area" localSheetId="0">'1、一般公共预算收入表'!$A$1:$G$43</definedName>
    <definedName name="_xlnm.Print_Area" localSheetId="10">'11、社保基金收支预算表'!$A$1:$F$20</definedName>
    <definedName name="_xlnm.Print_Area" localSheetId="11">'12、三公经费预算表'!$A$1:$B$15</definedName>
    <definedName name="_xlnm.Print_Area" localSheetId="5">'6、一般公共预算基本支出-个人和家庭'!$A$1:$L$8</definedName>
    <definedName name="_xlnm.Print_Area" localSheetId="3">'4、一般公共预算基本支出-工资福利'!$A$1:$L$7</definedName>
    <definedName name="_xlnm.Print_Area" localSheetId="4">'5、一般公共基本支出-一般商品和服务支出'!$A$1:$I$7</definedName>
    <definedName name="_xlnm.Print_Area" localSheetId="8">'9、政府性基金（功能科目）'!$A$1:$K$24</definedName>
    <definedName name="_xlnm.Print_Area" hidden="1">#N/A</definedName>
    <definedName name="_xlnm.Print_Titles" localSheetId="1">'2、一般公共预算支出表'!$2:$6</definedName>
    <definedName name="_xlnm.Print_Titles" localSheetId="0">'1、一般公共预算收入表'!$1:$3</definedName>
    <definedName name="_xlnm.Print_Titles" localSheetId="6">'7、政府性基金收支表 '!$2:$5</definedName>
    <definedName name="_xlnm.Print_Titles" localSheetId="3">'4、一般公共预算基本支出-工资福利'!$1:$6</definedName>
    <definedName name="_xlnm.Print_Titles" localSheetId="4">'5、一般公共基本支出-一般商品和服务支出'!$1:$6</definedName>
    <definedName name="_xlnm.Print_Titles" localSheetId="8">'9、政府性基金（功能科目）'!$1:$5</definedName>
    <definedName name="_xlnm.Print_Titles" hidden="1">#N/A</definedName>
    <definedName name="Sheet1">#REF!</definedName>
    <definedName name="地区名称" localSheetId="11">#REF!</definedName>
    <definedName name="地区名称">#REF!</definedName>
  </definedNames>
  <calcPr calcId="144525" fullPrecision="0"/>
</workbook>
</file>

<file path=xl/sharedStrings.xml><?xml version="1.0" encoding="utf-8"?>
<sst xmlns="http://schemas.openxmlformats.org/spreadsheetml/2006/main" count="1583" uniqueCount="735">
  <si>
    <t>2018年天元区一般公共预算收入预算表</t>
  </si>
  <si>
    <t>单位：万元</t>
  </si>
  <si>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目</t>
    </r>
  </si>
  <si>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年预算数</t>
    </r>
  </si>
  <si>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年完成数</t>
    </r>
  </si>
  <si>
    <t>划出基数</t>
  </si>
  <si>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年预算数</t>
    </r>
  </si>
  <si>
    <t>增减额</t>
  </si>
  <si>
    <r>
      <rPr>
        <sz val="11"/>
        <rFont val="宋体"/>
        <charset val="134"/>
      </rPr>
      <t>增减</t>
    </r>
    <r>
      <rPr>
        <sz val="11"/>
        <rFont val="Times New Roman"/>
        <charset val="134"/>
      </rPr>
      <t>%</t>
    </r>
  </si>
  <si>
    <t>一般公共预算总收入</t>
  </si>
  <si>
    <t>其中：税收收入</t>
  </si>
  <si>
    <r>
      <rPr>
        <sz val="11"/>
        <color indexed="8"/>
        <rFont val="Times New Roman"/>
        <charset val="134"/>
      </rPr>
      <t xml:space="preserve">            </t>
    </r>
    <r>
      <rPr>
        <sz val="11"/>
        <color indexed="8"/>
        <rFont val="宋体"/>
        <charset val="134"/>
      </rPr>
      <t>非税收入</t>
    </r>
  </si>
  <si>
    <r>
      <rPr>
        <sz val="11"/>
        <color indexed="8"/>
        <rFont val="宋体"/>
        <charset val="134"/>
      </rPr>
      <t>税收收入占总收入的比例</t>
    </r>
    <r>
      <rPr>
        <sz val="11"/>
        <color indexed="8"/>
        <rFont val="Times New Roman"/>
        <charset val="134"/>
      </rPr>
      <t xml:space="preserve">%        </t>
    </r>
  </si>
  <si>
    <t>一、地方一般公共预算收入</t>
  </si>
  <si>
    <t>（一）税收收入</t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</si>
  <si>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、增值税</t>
    </r>
  </si>
  <si>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、营业税（</t>
    </r>
    <r>
      <rPr>
        <sz val="11"/>
        <color indexed="8"/>
        <rFont val="Times New Roman"/>
        <charset val="134"/>
      </rPr>
      <t>75%</t>
    </r>
    <r>
      <rPr>
        <sz val="11"/>
        <color indexed="8"/>
        <rFont val="宋体"/>
        <charset val="134"/>
      </rPr>
      <t>部分）</t>
    </r>
  </si>
  <si>
    <t xml:space="preserve"> </t>
  </si>
  <si>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、企业所得税（</t>
    </r>
    <r>
      <rPr>
        <sz val="11"/>
        <color indexed="8"/>
        <rFont val="Times New Roman"/>
        <charset val="134"/>
      </rPr>
      <t>28%</t>
    </r>
    <r>
      <rPr>
        <sz val="11"/>
        <color indexed="8"/>
        <rFont val="宋体"/>
        <charset val="134"/>
      </rPr>
      <t>部分）</t>
    </r>
  </si>
  <si>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、个人所得税（</t>
    </r>
    <r>
      <rPr>
        <sz val="11"/>
        <color indexed="8"/>
        <rFont val="Times New Roman"/>
        <charset val="134"/>
      </rPr>
      <t>28%</t>
    </r>
    <r>
      <rPr>
        <sz val="11"/>
        <color indexed="8"/>
        <rFont val="宋体"/>
        <charset val="134"/>
      </rPr>
      <t>部分）</t>
    </r>
  </si>
  <si>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、资源税（</t>
    </r>
    <r>
      <rPr>
        <sz val="11"/>
        <color indexed="8"/>
        <rFont val="Times New Roman"/>
        <charset val="134"/>
      </rPr>
      <t>75%</t>
    </r>
    <r>
      <rPr>
        <sz val="11"/>
        <color indexed="8"/>
        <rFont val="宋体"/>
        <charset val="134"/>
      </rPr>
      <t>部分）</t>
    </r>
  </si>
  <si>
    <t>1、</t>
  </si>
  <si>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、城市维护建设税</t>
    </r>
  </si>
  <si>
    <r>
      <rPr>
        <sz val="11"/>
        <color indexed="8"/>
        <rFont val="Times New Roman"/>
        <charset val="134"/>
      </rPr>
      <t>7</t>
    </r>
    <r>
      <rPr>
        <sz val="11"/>
        <color indexed="8"/>
        <rFont val="宋体"/>
        <charset val="134"/>
      </rPr>
      <t>、房产税</t>
    </r>
  </si>
  <si>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、印花税</t>
    </r>
  </si>
  <si>
    <r>
      <rPr>
        <sz val="11"/>
        <color indexed="8"/>
        <rFont val="Times New Roman"/>
        <charset val="134"/>
      </rPr>
      <t>9</t>
    </r>
    <r>
      <rPr>
        <sz val="11"/>
        <color indexed="8"/>
        <rFont val="宋体"/>
        <charset val="134"/>
      </rPr>
      <t>、城镇土地使用税（</t>
    </r>
    <r>
      <rPr>
        <sz val="11"/>
        <color indexed="8"/>
        <rFont val="Times New Roman"/>
        <charset val="134"/>
      </rPr>
      <t>70%</t>
    </r>
    <r>
      <rPr>
        <sz val="11"/>
        <color indexed="8"/>
        <rFont val="宋体"/>
        <charset val="134"/>
      </rPr>
      <t>部分）</t>
    </r>
  </si>
  <si>
    <r>
      <rPr>
        <sz val="11"/>
        <color indexed="8"/>
        <rFont val="Times New Roman"/>
        <charset val="134"/>
      </rPr>
      <t>10</t>
    </r>
    <r>
      <rPr>
        <sz val="11"/>
        <color indexed="8"/>
        <rFont val="宋体"/>
        <charset val="134"/>
      </rPr>
      <t>、土地增值税</t>
    </r>
  </si>
  <si>
    <r>
      <rPr>
        <sz val="11"/>
        <color indexed="8"/>
        <rFont val="Times New Roman"/>
        <charset val="134"/>
      </rPr>
      <t>11</t>
    </r>
    <r>
      <rPr>
        <sz val="11"/>
        <color indexed="8"/>
        <rFont val="宋体"/>
        <charset val="134"/>
      </rPr>
      <t>、车船税</t>
    </r>
  </si>
  <si>
    <r>
      <rPr>
        <sz val="11"/>
        <color indexed="8"/>
        <rFont val="Times New Roman"/>
        <charset val="134"/>
      </rPr>
      <t>12</t>
    </r>
    <r>
      <rPr>
        <sz val="11"/>
        <color indexed="8"/>
        <rFont val="宋体"/>
        <charset val="134"/>
      </rPr>
      <t>、耕地占用税</t>
    </r>
  </si>
  <si>
    <r>
      <rPr>
        <sz val="11"/>
        <color indexed="8"/>
        <rFont val="Times New Roman"/>
        <charset val="134"/>
      </rPr>
      <t>13</t>
    </r>
    <r>
      <rPr>
        <sz val="11"/>
        <color indexed="8"/>
        <rFont val="宋体"/>
        <charset val="134"/>
      </rPr>
      <t>、契税</t>
    </r>
  </si>
  <si>
    <t>（二）非税收入</t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</si>
  <si>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、专项收入</t>
    </r>
  </si>
  <si>
    <r>
      <rPr>
        <sz val="11"/>
        <color indexed="8"/>
        <rFont val="Times New Roman"/>
        <charset val="134"/>
      </rPr>
      <t xml:space="preserve">           </t>
    </r>
    <r>
      <rPr>
        <sz val="11"/>
        <color indexed="8"/>
        <rFont val="宋体"/>
        <charset val="134"/>
      </rPr>
      <t>其中：教育费附加小计</t>
    </r>
  </si>
  <si>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、行政事业性收费收入</t>
    </r>
  </si>
  <si>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、罚没收入</t>
    </r>
  </si>
  <si>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、国有资本经营收入</t>
    </r>
  </si>
  <si>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、国有资源（资产）有偿使用收入</t>
    </r>
  </si>
  <si>
    <t>6、其他收入</t>
  </si>
  <si>
    <t>二、上划中央一般公共预算收入</t>
  </si>
  <si>
    <t>1、增值税（50%部分）</t>
  </si>
  <si>
    <t>2、营业税（50%部分）</t>
  </si>
  <si>
    <t>2、消费税（100%部分）</t>
  </si>
  <si>
    <t>3、企业所得税（60%部分）</t>
  </si>
  <si>
    <t>4、个人所得税（60%部分）</t>
  </si>
  <si>
    <t>三、上划省级一般公共预算收入</t>
  </si>
  <si>
    <t>1、增值税（12.5%部分）</t>
  </si>
  <si>
    <t>2、营业税（12.5%部分）</t>
  </si>
  <si>
    <t>3、企业所得税（12%部分）</t>
  </si>
  <si>
    <t>4、个人所得税（12%部分）</t>
  </si>
  <si>
    <t>5、资源税（25%部分）</t>
  </si>
  <si>
    <t>6、城镇土地使用税（30%）</t>
  </si>
  <si>
    <t>2018年天元区一般公共预算支出预算表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</si>
  <si>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项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目</t>
    </r>
  </si>
  <si>
    <t>2017年预算数</t>
  </si>
  <si>
    <t>2018年预算数</t>
  </si>
  <si>
    <t>较上年预算</t>
  </si>
  <si>
    <t>备注</t>
  </si>
  <si>
    <t>增减率%</t>
  </si>
  <si>
    <t>一、一般公共预算支出</t>
  </si>
  <si>
    <t>1．一般公共服务</t>
  </si>
  <si>
    <t>2．国防</t>
  </si>
  <si>
    <t>3．公共安全</t>
  </si>
  <si>
    <t>4．教育</t>
  </si>
  <si>
    <t>5．科学技术</t>
  </si>
  <si>
    <t>6．文化体育与传媒</t>
  </si>
  <si>
    <t>7．社会保障和就业</t>
  </si>
  <si>
    <t>剔除被征地农民养老保险补助，同比增长20%。</t>
  </si>
  <si>
    <t>8．医疗卫生与计划生育</t>
  </si>
  <si>
    <t>9．节能环保</t>
  </si>
  <si>
    <t>10．城乡社区</t>
  </si>
  <si>
    <t>11．农林水</t>
  </si>
  <si>
    <t>12．交通运输</t>
  </si>
  <si>
    <t>13．资源勘探信息等</t>
  </si>
  <si>
    <t>2018年创新产业扶持资金编入科学技术支出</t>
  </si>
  <si>
    <t>14．商业服务业等</t>
  </si>
  <si>
    <t>15．金融支出</t>
  </si>
  <si>
    <t>16．国土海洋气象等</t>
  </si>
  <si>
    <t>17．住房保障</t>
  </si>
  <si>
    <t>18．粮油物资储备</t>
  </si>
  <si>
    <t>19．债务支出</t>
  </si>
  <si>
    <t>20．其他支出(类)</t>
  </si>
  <si>
    <t>天元区一般预算支出预算分类汇总表（按功能科目）</t>
  </si>
  <si>
    <t>类</t>
  </si>
  <si>
    <t>款</t>
  </si>
  <si>
    <t>项</t>
  </si>
  <si>
    <t>功能科目名称</t>
  </si>
  <si>
    <t>支出合计</t>
  </si>
  <si>
    <t>财政预算全额拨款</t>
  </si>
  <si>
    <t>财政预算定额补助</t>
  </si>
  <si>
    <t>纳入预算管理的非税收入拨款</t>
  </si>
  <si>
    <t>合计</t>
  </si>
  <si>
    <t>工资福利支出</t>
  </si>
  <si>
    <t>一般商品和服务支出</t>
  </si>
  <si>
    <t>对个人和家庭的补助</t>
  </si>
  <si>
    <t>业务性商品和服务支出</t>
  </si>
  <si>
    <t>项目支出</t>
  </si>
  <si>
    <t>专项收入拨款</t>
  </si>
  <si>
    <t>其他各项收入拨款</t>
  </si>
  <si>
    <t>201</t>
  </si>
  <si>
    <t>一般公共服务支出</t>
  </si>
  <si>
    <t>01</t>
  </si>
  <si>
    <t xml:space="preserve">    人大事务</t>
  </si>
  <si>
    <t xml:space="preserve">        行政运行(人大)</t>
  </si>
  <si>
    <t>02</t>
  </si>
  <si>
    <t xml:space="preserve">        一般行政管理事务(人大)</t>
  </si>
  <si>
    <t>06</t>
  </si>
  <si>
    <t xml:space="preserve">        人大监督</t>
  </si>
  <si>
    <t>07</t>
  </si>
  <si>
    <t xml:space="preserve">        人大代表履职能力提升</t>
  </si>
  <si>
    <t>08</t>
  </si>
  <si>
    <t xml:space="preserve">        代表工作</t>
  </si>
  <si>
    <t>99</t>
  </si>
  <si>
    <t xml:space="preserve">        其他人大事务支出</t>
  </si>
  <si>
    <t xml:space="preserve">    政协事务</t>
  </si>
  <si>
    <t xml:space="preserve">        行政运行(政协)</t>
  </si>
  <si>
    <t xml:space="preserve">        一般行政管理事务(政协)</t>
  </si>
  <si>
    <t>05</t>
  </si>
  <si>
    <t xml:space="preserve">        委员视察</t>
  </si>
  <si>
    <t xml:space="preserve">        参政议政</t>
  </si>
  <si>
    <t>03</t>
  </si>
  <si>
    <t xml:space="preserve">    政府办公厅（室）及相关机构事务</t>
  </si>
  <si>
    <t xml:space="preserve">        行政运行(政府办公厅)</t>
  </si>
  <si>
    <t xml:space="preserve">        一般行政管理事务(政府办公厅)</t>
  </si>
  <si>
    <t xml:space="preserve">        机关服务(政府办公厅)</t>
  </si>
  <si>
    <t>04</t>
  </si>
  <si>
    <t xml:space="preserve">        专项服务(政府办公厅)</t>
  </si>
  <si>
    <t xml:space="preserve">        专项业务活动(政府办公厅)</t>
  </si>
  <si>
    <t xml:space="preserve">        政务公开审批</t>
  </si>
  <si>
    <t xml:space="preserve">        信访事务</t>
  </si>
  <si>
    <t xml:space="preserve">    发展与改革事务</t>
  </si>
  <si>
    <t xml:space="preserve">        行政运行(发展与改革)</t>
  </si>
  <si>
    <t xml:space="preserve">        一般行政管理事务(发展与改革)</t>
  </si>
  <si>
    <t xml:space="preserve">        物价管理</t>
  </si>
  <si>
    <t xml:space="preserve">        其他发展与改革事务支出</t>
  </si>
  <si>
    <t xml:space="preserve">    统计信息事务</t>
  </si>
  <si>
    <t xml:space="preserve">        行政运行(统计信息)</t>
  </si>
  <si>
    <t xml:space="preserve">        一般行政管理事务(统计信息)</t>
  </si>
  <si>
    <t xml:space="preserve">        专项统计业务</t>
  </si>
  <si>
    <t xml:space="preserve">        专项普查活动</t>
  </si>
  <si>
    <t xml:space="preserve">        统计抽样调查</t>
  </si>
  <si>
    <t xml:space="preserve">        其他统计信息事务支出</t>
  </si>
  <si>
    <t xml:space="preserve">    财政事务</t>
  </si>
  <si>
    <t xml:space="preserve">        行政运行(财政)</t>
  </si>
  <si>
    <t xml:space="preserve">        一般行政管理事务(财政)</t>
  </si>
  <si>
    <t xml:space="preserve">        预算改革业务</t>
  </si>
  <si>
    <t xml:space="preserve">        财政国库业务</t>
  </si>
  <si>
    <t xml:space="preserve">        信息化建设</t>
  </si>
  <si>
    <t xml:space="preserve">        财政委托业务支出</t>
  </si>
  <si>
    <t xml:space="preserve">        其他财政事务支出</t>
  </si>
  <si>
    <t xml:space="preserve">    审计事务</t>
  </si>
  <si>
    <t xml:space="preserve">        行政运行(审计)</t>
  </si>
  <si>
    <t xml:space="preserve">        审计业务</t>
  </si>
  <si>
    <t>10</t>
  </si>
  <si>
    <t xml:space="preserve">    人力资源事务</t>
  </si>
  <si>
    <t xml:space="preserve">        行政运行(人力资源)</t>
  </si>
  <si>
    <t xml:space="preserve">        引进人才费用</t>
  </si>
  <si>
    <t xml:space="preserve">        其他人事资源事务支出</t>
  </si>
  <si>
    <t>11</t>
  </si>
  <si>
    <t xml:space="preserve">    纪检监察事务</t>
  </si>
  <si>
    <t xml:space="preserve">        行政运行(纪检监察)</t>
  </si>
  <si>
    <t xml:space="preserve">        一般行政管理事务(纪检监察)</t>
  </si>
  <si>
    <t xml:space="preserve">        大案要案查处</t>
  </si>
  <si>
    <t xml:space="preserve">        派驻派出机构</t>
  </si>
  <si>
    <t xml:space="preserve">        其他纪检监察事务支出</t>
  </si>
  <si>
    <t>13</t>
  </si>
  <si>
    <t xml:space="preserve">    商贸事务</t>
  </si>
  <si>
    <t xml:space="preserve">        行政运行(商贸)</t>
  </si>
  <si>
    <t xml:space="preserve">        一般行政管理事务(商贸)</t>
  </si>
  <si>
    <t xml:space="preserve">        对外贸易管理</t>
  </si>
  <si>
    <t xml:space="preserve">        招商引资</t>
  </si>
  <si>
    <t xml:space="preserve">        其他商贸事务支出</t>
  </si>
  <si>
    <t>26</t>
  </si>
  <si>
    <t xml:space="preserve">    档案事务</t>
  </si>
  <si>
    <t xml:space="preserve">        行政运行(档案)</t>
  </si>
  <si>
    <t xml:space="preserve">        档案馆</t>
  </si>
  <si>
    <t xml:space="preserve">        其他档案事务支出</t>
  </si>
  <si>
    <t>28</t>
  </si>
  <si>
    <t xml:space="preserve">    民主党派及工商联事务</t>
  </si>
  <si>
    <t xml:space="preserve">        行政运行(民主党派及工商联)</t>
  </si>
  <si>
    <t xml:space="preserve">        一般行政管理事务(民主党派及工商联)</t>
  </si>
  <si>
    <t xml:space="preserve">        参政议政(民主党派及工商联)</t>
  </si>
  <si>
    <t>29</t>
  </si>
  <si>
    <t xml:space="preserve">    群众团体事务</t>
  </si>
  <si>
    <t xml:space="preserve">        行政运行(群众团体)</t>
  </si>
  <si>
    <t xml:space="preserve">        一般行政管理事务(群众团体)</t>
  </si>
  <si>
    <t xml:space="preserve">        工会疗养休养</t>
  </si>
  <si>
    <t xml:space="preserve">        其他群众团体事务支出</t>
  </si>
  <si>
    <t>31</t>
  </si>
  <si>
    <t xml:space="preserve">    党委办公厅（室）及相关机构事务</t>
  </si>
  <si>
    <t xml:space="preserve">        行政运行（党委办公厅）</t>
  </si>
  <si>
    <t xml:space="preserve">        一般行政管理事务（党委办公厅）</t>
  </si>
  <si>
    <t xml:space="preserve">        机关服务（党委办公厅）</t>
  </si>
  <si>
    <t xml:space="preserve">        专项业务</t>
  </si>
  <si>
    <t xml:space="preserve">        其他党委办公厅（室）及相关机构事务支出</t>
  </si>
  <si>
    <t>32</t>
  </si>
  <si>
    <t xml:space="preserve">    组织事务</t>
  </si>
  <si>
    <t xml:space="preserve">        行政运行（组织）</t>
  </si>
  <si>
    <t xml:space="preserve">        一般行政管理事务（组织）</t>
  </si>
  <si>
    <t xml:space="preserve">        其他组织事务支出</t>
  </si>
  <si>
    <t>33</t>
  </si>
  <si>
    <t xml:space="preserve">    宣传事务</t>
  </si>
  <si>
    <t xml:space="preserve">        行政运行（宣传）</t>
  </si>
  <si>
    <t xml:space="preserve">        一般行政管理事务（宣传）</t>
  </si>
  <si>
    <t xml:space="preserve">        机关服务（宣传）</t>
  </si>
  <si>
    <t xml:space="preserve">        其他宣传事务支出</t>
  </si>
  <si>
    <t>34</t>
  </si>
  <si>
    <t xml:space="preserve">    统战事务</t>
  </si>
  <si>
    <t xml:space="preserve">        行政运行（统战）</t>
  </si>
  <si>
    <t xml:space="preserve">        一般行政管理事务（统战）</t>
  </si>
  <si>
    <t xml:space="preserve">        其他统战事务支出</t>
  </si>
  <si>
    <t xml:space="preserve">    其他一般公共服务支出</t>
  </si>
  <si>
    <t xml:space="preserve">        国家赔偿费用支出</t>
  </si>
  <si>
    <t xml:space="preserve">        其他一般公共服务支出</t>
  </si>
  <si>
    <t>204</t>
  </si>
  <si>
    <t>公共安全支出</t>
  </si>
  <si>
    <t xml:space="preserve">    武装警察</t>
  </si>
  <si>
    <t xml:space="preserve">        消防</t>
  </si>
  <si>
    <t xml:space="preserve">    公安</t>
  </si>
  <si>
    <t>12</t>
  </si>
  <si>
    <t xml:space="preserve">        道路交通管理</t>
  </si>
  <si>
    <t xml:space="preserve">        其他公安支出</t>
  </si>
  <si>
    <t xml:space="preserve">    检察</t>
  </si>
  <si>
    <t xml:space="preserve">        行政运行(检察)</t>
  </si>
  <si>
    <t xml:space="preserve">        一般行政管理事务(检察)</t>
  </si>
  <si>
    <t xml:space="preserve">        公诉和审判监督</t>
  </si>
  <si>
    <t xml:space="preserve">        其他检察支出</t>
  </si>
  <si>
    <t xml:space="preserve">    法院</t>
  </si>
  <si>
    <t xml:space="preserve">        行政运行(法院)</t>
  </si>
  <si>
    <t xml:space="preserve">        一般行政管理事务(法院)</t>
  </si>
  <si>
    <t xml:space="preserve">        案件审判</t>
  </si>
  <si>
    <t xml:space="preserve">        其他法院支出</t>
  </si>
  <si>
    <t xml:space="preserve">    司法</t>
  </si>
  <si>
    <t xml:space="preserve">        行政运行(司法)</t>
  </si>
  <si>
    <t xml:space="preserve">        一般行政管理事务(司法)</t>
  </si>
  <si>
    <t xml:space="preserve">        基层司法业务</t>
  </si>
  <si>
    <t xml:space="preserve">        普法宣传</t>
  </si>
  <si>
    <t xml:space="preserve">        法律援助</t>
  </si>
  <si>
    <t>205</t>
  </si>
  <si>
    <t>教育支出</t>
  </si>
  <si>
    <t xml:space="preserve">    教育管理事务</t>
  </si>
  <si>
    <t xml:space="preserve">        行政运行(教育管理)</t>
  </si>
  <si>
    <t xml:space="preserve">        一般行政管理事务(教育管理)</t>
  </si>
  <si>
    <t xml:space="preserve">        其他教育管理事务支出</t>
  </si>
  <si>
    <t xml:space="preserve">    普通教育</t>
  </si>
  <si>
    <t xml:space="preserve">        学前教育</t>
  </si>
  <si>
    <t xml:space="preserve">        小学教育</t>
  </si>
  <si>
    <t xml:space="preserve">        初中教育</t>
  </si>
  <si>
    <t xml:space="preserve">        其他普通教育支出</t>
  </si>
  <si>
    <t>09</t>
  </si>
  <si>
    <t xml:space="preserve">    教育费附加安排的支出</t>
  </si>
  <si>
    <t xml:space="preserve">        其他教育费附加安排的支出</t>
  </si>
  <si>
    <t xml:space="preserve">    其他教育支出</t>
  </si>
  <si>
    <t xml:space="preserve">        其他教育支出</t>
  </si>
  <si>
    <t>206</t>
  </si>
  <si>
    <t>科学技术支出</t>
  </si>
  <si>
    <t xml:space="preserve">    科学技术管理事务</t>
  </si>
  <si>
    <t xml:space="preserve">        行政运行(科学技术管理)</t>
  </si>
  <si>
    <t xml:space="preserve">        其他科学技术管理事务支出</t>
  </si>
  <si>
    <t xml:space="preserve">    其他科学技术支出</t>
  </si>
  <si>
    <t xml:space="preserve">        其他科学技术支出</t>
  </si>
  <si>
    <t>207</t>
  </si>
  <si>
    <t>文化体育与传媒支出</t>
  </si>
  <si>
    <t xml:space="preserve">    文化</t>
  </si>
  <si>
    <t xml:space="preserve">        行政运行(文化)</t>
  </si>
  <si>
    <t xml:space="preserve">        一般行政管理事务(文化)</t>
  </si>
  <si>
    <t xml:space="preserve">        文化展示及纪念机构</t>
  </si>
  <si>
    <t xml:space="preserve">        文化活动</t>
  </si>
  <si>
    <t xml:space="preserve">        群众文化</t>
  </si>
  <si>
    <t xml:space="preserve">        文化市场管理</t>
  </si>
  <si>
    <t>208</t>
  </si>
  <si>
    <t>社会保障和就业支出</t>
  </si>
  <si>
    <t xml:space="preserve">    人力资源和社会保障管理事务</t>
  </si>
  <si>
    <t xml:space="preserve">        行政运行（人力资源和社会保障管理）</t>
  </si>
  <si>
    <t xml:space="preserve">        劳动保障监察</t>
  </si>
  <si>
    <t xml:space="preserve">        就业管理事务</t>
  </si>
  <si>
    <t xml:space="preserve">        社会保险业务管理事务</t>
  </si>
  <si>
    <t xml:space="preserve">        社会保险经办机构</t>
  </si>
  <si>
    <t xml:space="preserve">        劳动关系和维权</t>
  </si>
  <si>
    <t xml:space="preserve">        劳动人事争议调解仲裁</t>
  </si>
  <si>
    <t xml:space="preserve">        其他人力资源和社会保障管理事务支出</t>
  </si>
  <si>
    <t xml:space="preserve">    民政管理事务</t>
  </si>
  <si>
    <t xml:space="preserve">        行政运行(民政管理)</t>
  </si>
  <si>
    <t xml:space="preserve">        一般行政管理事务(民政管理)</t>
  </si>
  <si>
    <t xml:space="preserve">        老龄事务</t>
  </si>
  <si>
    <t xml:space="preserve">        民间组织管理</t>
  </si>
  <si>
    <t xml:space="preserve">        基层政权和社区建设</t>
  </si>
  <si>
    <t xml:space="preserve">        其他民政管理事务支出</t>
  </si>
  <si>
    <t xml:space="preserve">    行政事业单位离退休</t>
  </si>
  <si>
    <t xml:space="preserve">        归口管理的行政单位离退休</t>
  </si>
  <si>
    <t xml:space="preserve">        离退休人员管理机构</t>
  </si>
  <si>
    <t xml:space="preserve">    就业补助</t>
  </si>
  <si>
    <t xml:space="preserve">        就业创业服务补贴</t>
  </si>
  <si>
    <t xml:space="preserve">        公益性岗位补贴</t>
  </si>
  <si>
    <t xml:space="preserve">    抚恤</t>
  </si>
  <si>
    <t xml:space="preserve">        死亡抚恤</t>
  </si>
  <si>
    <t xml:space="preserve">        义务兵优待</t>
  </si>
  <si>
    <t xml:space="preserve">        其他优抚支出</t>
  </si>
  <si>
    <t xml:space="preserve">    退役安置</t>
  </si>
  <si>
    <t xml:space="preserve">        退役士兵安置</t>
  </si>
  <si>
    <t xml:space="preserve">    残疾人事业</t>
  </si>
  <si>
    <t xml:space="preserve">        行政运行(残疾人事业)</t>
  </si>
  <si>
    <t xml:space="preserve">        一般行政管理事务(残疾人事业)</t>
  </si>
  <si>
    <t xml:space="preserve">        残疾人就业和扶贫</t>
  </si>
  <si>
    <t xml:space="preserve">        残疾人生活和护理补贴</t>
  </si>
  <si>
    <t xml:space="preserve">        其他残疾人事业支出</t>
  </si>
  <si>
    <t>16</t>
  </si>
  <si>
    <t xml:space="preserve">    红十字事业</t>
  </si>
  <si>
    <t xml:space="preserve">        其他红十字事业支出</t>
  </si>
  <si>
    <t>19</t>
  </si>
  <si>
    <t xml:space="preserve">    最低生活保障</t>
  </si>
  <si>
    <t xml:space="preserve">        城市最低生活保障金支出</t>
  </si>
  <si>
    <t xml:space="preserve">        农村最低生活保障金支出</t>
  </si>
  <si>
    <t>20</t>
  </si>
  <si>
    <t xml:space="preserve">    临时救助</t>
  </si>
  <si>
    <t xml:space="preserve">        临时救助支出</t>
  </si>
  <si>
    <t>21</t>
  </si>
  <si>
    <t xml:space="preserve">    特困人员救助供养</t>
  </si>
  <si>
    <t xml:space="preserve">        农村特困人员救助供养支出</t>
  </si>
  <si>
    <t>25</t>
  </si>
  <si>
    <t xml:space="preserve">    其他生活救助</t>
  </si>
  <si>
    <t xml:space="preserve">        其他城市生活救助</t>
  </si>
  <si>
    <t xml:space="preserve">        其他农村生活救助</t>
  </si>
  <si>
    <t xml:space="preserve">    财政对基本养老保险基金的补助</t>
  </si>
  <si>
    <t xml:space="preserve">        财政对城乡居民基本养老保险基金的补助</t>
  </si>
  <si>
    <t xml:space="preserve">    其他社会保障和就业支出</t>
  </si>
  <si>
    <t xml:space="preserve">        其他社会保障和就业支出</t>
  </si>
  <si>
    <t>210</t>
  </si>
  <si>
    <t>医疗卫生与计划生育支出</t>
  </si>
  <si>
    <t xml:space="preserve">    医疗卫生与计划生育管理事务</t>
  </si>
  <si>
    <t xml:space="preserve">        行政运行(医疗卫生管理)</t>
  </si>
  <si>
    <t xml:space="preserve">        一般行政管理事务(医疗卫生管理)</t>
  </si>
  <si>
    <t xml:space="preserve">        其他医疗卫生与计划生育管理事务支出</t>
  </si>
  <si>
    <t xml:space="preserve">    基层医疗卫生机构</t>
  </si>
  <si>
    <t xml:space="preserve">        城市社区卫生机构</t>
  </si>
  <si>
    <t xml:space="preserve">        乡镇卫生院</t>
  </si>
  <si>
    <t xml:space="preserve">        其他基层医疗卫生机构支出</t>
  </si>
  <si>
    <t xml:space="preserve">    公共卫生</t>
  </si>
  <si>
    <t xml:space="preserve">        疾病预防控制机构</t>
  </si>
  <si>
    <t xml:space="preserve">        卫生监督机构</t>
  </si>
  <si>
    <t xml:space="preserve">        妇幼保健机构</t>
  </si>
  <si>
    <t xml:space="preserve">        基本公共卫生服务</t>
  </si>
  <si>
    <t xml:space="preserve">        重大公共卫生专项</t>
  </si>
  <si>
    <t xml:space="preserve">        其他公共卫生支出</t>
  </si>
  <si>
    <t xml:space="preserve">    中医药</t>
  </si>
  <si>
    <t xml:space="preserve">        其他中医药支出</t>
  </si>
  <si>
    <t xml:space="preserve">    计划生育事务</t>
  </si>
  <si>
    <t>17</t>
  </si>
  <si>
    <t xml:space="preserve">        计划生育服务</t>
  </si>
  <si>
    <t xml:space="preserve">    食品和药品监督管理事务</t>
  </si>
  <si>
    <t xml:space="preserve">        食品安全事务</t>
  </si>
  <si>
    <t xml:space="preserve">        其他食品和药品监督管理事务支出</t>
  </si>
  <si>
    <t xml:space="preserve">    行政事业单位医疗</t>
  </si>
  <si>
    <t xml:space="preserve">        行政单位医疗</t>
  </si>
  <si>
    <t xml:space="preserve">        事业单位医疗</t>
  </si>
  <si>
    <t xml:space="preserve">        公务员医疗补助</t>
  </si>
  <si>
    <t xml:space="preserve">    财政对基本医疗保险基金的补助</t>
  </si>
  <si>
    <t xml:space="preserve">        财政对城乡居民基本医疗保险基金的补助</t>
  </si>
  <si>
    <t xml:space="preserve">        财政对其他基本医疗保险基金的补助</t>
  </si>
  <si>
    <t xml:space="preserve">    医疗救助</t>
  </si>
  <si>
    <t xml:space="preserve">        城乡医疗救助</t>
  </si>
  <si>
    <t xml:space="preserve">        其他医疗救助支出</t>
  </si>
  <si>
    <t>211</t>
  </si>
  <si>
    <t>节能环保支出</t>
  </si>
  <si>
    <t xml:space="preserve">    环境保护管理事务</t>
  </si>
  <si>
    <t xml:space="preserve">        其他环境保护管理事务支出</t>
  </si>
  <si>
    <t xml:space="preserve">    自然生态保护</t>
  </si>
  <si>
    <t xml:space="preserve">        生态保护</t>
  </si>
  <si>
    <t>212</t>
  </si>
  <si>
    <t>城乡社区支出</t>
  </si>
  <si>
    <t xml:space="preserve">    城乡社区管理事务</t>
  </si>
  <si>
    <t xml:space="preserve">        行政运行(城乡社区管理)</t>
  </si>
  <si>
    <t xml:space="preserve">        一般行政管理事务(城乡社区管理)</t>
  </si>
  <si>
    <t xml:space="preserve">        其他城乡社区管理事务支出</t>
  </si>
  <si>
    <t xml:space="preserve">    城乡社区规划与管理</t>
  </si>
  <si>
    <t xml:space="preserve">        城乡社区规划与管理</t>
  </si>
  <si>
    <t xml:space="preserve">    城乡社区公共设施</t>
  </si>
  <si>
    <t xml:space="preserve">        其他城乡社区公共设施支出</t>
  </si>
  <si>
    <t xml:space="preserve">    城乡社区环境卫生</t>
  </si>
  <si>
    <t xml:space="preserve">        城乡社区环境卫生</t>
  </si>
  <si>
    <t xml:space="preserve">    其他城乡社区支出</t>
  </si>
  <si>
    <t xml:space="preserve">        其他城乡社区支出</t>
  </si>
  <si>
    <t>213</t>
  </si>
  <si>
    <t>农林水支出</t>
  </si>
  <si>
    <t xml:space="preserve">    农业</t>
  </si>
  <si>
    <t xml:space="preserve">        行政运行(农业)</t>
  </si>
  <si>
    <t xml:space="preserve">        一般行政管理事务(农业)</t>
  </si>
  <si>
    <t xml:space="preserve">        科技转化与推广服务</t>
  </si>
  <si>
    <t xml:space="preserve">        农产品质量安全</t>
  </si>
  <si>
    <t xml:space="preserve">        执法监管</t>
  </si>
  <si>
    <t xml:space="preserve">        统计监测与信息服务</t>
  </si>
  <si>
    <t>22</t>
  </si>
  <si>
    <t xml:space="preserve">        农业生产支持补贴</t>
  </si>
  <si>
    <t>42</t>
  </si>
  <si>
    <t xml:space="preserve">        农村道路建设</t>
  </si>
  <si>
    <t>52</t>
  </si>
  <si>
    <t xml:space="preserve">        对高校毕业生到基层任职补助</t>
  </si>
  <si>
    <t xml:space="preserve">        其他农业支出</t>
  </si>
  <si>
    <t xml:space="preserve">    水利</t>
  </si>
  <si>
    <t xml:space="preserve">        行政运行(水利)</t>
  </si>
  <si>
    <t xml:space="preserve">        水利工程建设</t>
  </si>
  <si>
    <t xml:space="preserve">        水利工程运行与维护</t>
  </si>
  <si>
    <t xml:space="preserve">        水利执法监督</t>
  </si>
  <si>
    <t xml:space="preserve">        水土保持</t>
  </si>
  <si>
    <t xml:space="preserve">        水资源节约管理与保护</t>
  </si>
  <si>
    <t>14</t>
  </si>
  <si>
    <t xml:space="preserve">        防汛</t>
  </si>
  <si>
    <t>35</t>
  </si>
  <si>
    <t xml:space="preserve">        农村人畜饮水</t>
  </si>
  <si>
    <t xml:space="preserve">    扶贫</t>
  </si>
  <si>
    <t xml:space="preserve">        其他扶贫支出</t>
  </si>
  <si>
    <t xml:space="preserve">    农村综合改革</t>
  </si>
  <si>
    <t xml:space="preserve">        对村民委员会和村党支部的补助</t>
  </si>
  <si>
    <t xml:space="preserve">    普惠金融发展支出</t>
  </si>
  <si>
    <t xml:space="preserve">        农业保险保费补贴</t>
  </si>
  <si>
    <t>215</t>
  </si>
  <si>
    <t>资源勘探信息等支出</t>
  </si>
  <si>
    <t xml:space="preserve">    安全生产监管</t>
  </si>
  <si>
    <t xml:space="preserve">        行政运行(安全生产监管)</t>
  </si>
  <si>
    <t xml:space="preserve">        一般行政管理事务(安全生产监管)</t>
  </si>
  <si>
    <t xml:space="preserve">        其他安全生产监管支出</t>
  </si>
  <si>
    <t>221</t>
  </si>
  <si>
    <t>住房保障支出</t>
  </si>
  <si>
    <t xml:space="preserve">    住房改革支出</t>
  </si>
  <si>
    <t xml:space="preserve">        住房公积金</t>
  </si>
  <si>
    <t xml:space="preserve">    城乡社区住宅</t>
  </si>
  <si>
    <t xml:space="preserve">        其他城乡社区住宅支出</t>
  </si>
  <si>
    <t>222</t>
  </si>
  <si>
    <t>粮油物资储备支出</t>
  </si>
  <si>
    <t xml:space="preserve">    粮油储备</t>
  </si>
  <si>
    <t xml:space="preserve">        储备粮油补贴支出</t>
  </si>
  <si>
    <t>227</t>
  </si>
  <si>
    <t xml:space="preserve">        预备费</t>
  </si>
  <si>
    <t>预备费</t>
  </si>
  <si>
    <t xml:space="preserve">    预备费</t>
  </si>
  <si>
    <t>天元区一般公共预算基本支出预算明细表－工资福利支出</t>
  </si>
  <si>
    <t>总  计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</si>
  <si>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</si>
  <si>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</si>
  <si>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</si>
  <si>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</si>
  <si>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</si>
  <si>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</si>
  <si>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奖金</t>
  </si>
  <si>
    <t>养老保险</t>
  </si>
  <si>
    <t>基本医疗保险</t>
  </si>
  <si>
    <t>公务员医疗补助</t>
  </si>
  <si>
    <t>其他社会保障缴费</t>
  </si>
  <si>
    <t>1</t>
  </si>
  <si>
    <t>2</t>
  </si>
  <si>
    <t>3</t>
  </si>
  <si>
    <t>4</t>
  </si>
  <si>
    <t>5</t>
  </si>
  <si>
    <t>6</t>
  </si>
  <si>
    <t>7</t>
  </si>
  <si>
    <t>9</t>
  </si>
  <si>
    <t>天元区一般公共预算基本支出预算明细表－一般商品和服务支出</t>
  </si>
  <si>
    <t>总 计</t>
  </si>
  <si>
    <t>办公费</t>
  </si>
  <si>
    <t>邮电费</t>
  </si>
  <si>
    <t>公车用车运行维护费</t>
  </si>
  <si>
    <t>会议费</t>
  </si>
  <si>
    <t>培训费</t>
  </si>
  <si>
    <t>公务接待费</t>
  </si>
  <si>
    <t>其他交通费用</t>
  </si>
  <si>
    <t>其他</t>
  </si>
  <si>
    <t>天元区一般公共预算基本支出预算明细表－对个人和家庭的补助</t>
  </si>
  <si>
    <t>总计</t>
  </si>
  <si>
    <t>离休费</t>
  </si>
  <si>
    <t>退休费</t>
  </si>
  <si>
    <t>退职（役）费</t>
  </si>
  <si>
    <t>抚恤金</t>
  </si>
  <si>
    <t>生活补助</t>
  </si>
  <si>
    <t>救济费</t>
  </si>
  <si>
    <t>生产补贴</t>
  </si>
  <si>
    <t>医疗费补助</t>
  </si>
  <si>
    <t>助学金</t>
  </si>
  <si>
    <t>奖励金</t>
  </si>
  <si>
    <t>其他对个人和家庭的补助</t>
  </si>
  <si>
    <t>2018年天元区政府性基金收支预算表</t>
  </si>
  <si>
    <t>收入项目</t>
  </si>
  <si>
    <t>2017年完成数</t>
  </si>
  <si>
    <t>支出项目</t>
  </si>
  <si>
    <t>政府性基金收入合计</t>
  </si>
  <si>
    <t>政府性基金支出合计</t>
  </si>
  <si>
    <t>1.散装水泥专项资金收入</t>
  </si>
  <si>
    <t>1.科学技术支出</t>
  </si>
  <si>
    <t>2.新型墙体材料专项基金收入</t>
  </si>
  <si>
    <t>2.文化体育与传媒支出</t>
  </si>
  <si>
    <t>3.新菜地开发建设基金收入</t>
  </si>
  <si>
    <t>3.社会保障和就业支出</t>
  </si>
  <si>
    <t>4.城市公用事业附加收入</t>
  </si>
  <si>
    <t>4.节能环保支出</t>
  </si>
  <si>
    <t>5.国有土地收益基金收入</t>
  </si>
  <si>
    <t>5.城乡社区支出</t>
  </si>
  <si>
    <t>6.农业土地开发资金收入</t>
  </si>
  <si>
    <t>6.农林水支出</t>
  </si>
  <si>
    <t>7.国有土地使用权出让收入</t>
  </si>
  <si>
    <t>7.交通运输支出</t>
  </si>
  <si>
    <t>8.城市基础设施配套费收入</t>
  </si>
  <si>
    <t>8.资源勘探信息等支出</t>
  </si>
  <si>
    <t>9.污水处理费收入</t>
  </si>
  <si>
    <t>9.商业服务业等支出</t>
  </si>
  <si>
    <t>10.其他政府性基金收入</t>
  </si>
  <si>
    <t>10.金融支出</t>
  </si>
  <si>
    <t>11.其他支出</t>
  </si>
  <si>
    <t>11.债务付息支出</t>
  </si>
  <si>
    <t xml:space="preserve"> 说明：政府性基金收入调入一般公共预算统筹安排支出46173万元。</t>
  </si>
  <si>
    <t>2018年天元区政府性基金转移支付预算表</t>
  </si>
  <si>
    <t>编制单位:天元区财政局预算科</t>
  </si>
  <si>
    <r>
      <rPr>
        <b/>
        <sz val="14"/>
        <rFont val="宋体"/>
        <charset val="134"/>
      </rPr>
      <t>项</t>
    </r>
    <r>
      <rPr>
        <b/>
        <sz val="14"/>
        <rFont val="Times New Roman"/>
        <charset val="0"/>
      </rPr>
      <t xml:space="preserve">            </t>
    </r>
    <r>
      <rPr>
        <b/>
        <sz val="14"/>
        <rFont val="宋体"/>
        <charset val="134"/>
      </rPr>
      <t>目</t>
    </r>
  </si>
  <si>
    <t>2018年
预算数</t>
  </si>
  <si>
    <t>政府性基金</t>
  </si>
  <si>
    <t>上级提前下达专项转移支付</t>
  </si>
  <si>
    <t>纳入一般公共预算编制</t>
  </si>
  <si>
    <t>2018年天元区政府性基金支出预算表</t>
  </si>
  <si>
    <t>功能科目</t>
  </si>
  <si>
    <t>基本支出</t>
  </si>
  <si>
    <t>**</t>
  </si>
  <si>
    <t>征地和拆迁补偿支出（国有土地使用权出让收入安排的支出）</t>
  </si>
  <si>
    <t>土地开发支出（国有土地使用权出让收入安排的支出）</t>
  </si>
  <si>
    <t>城市建设支出</t>
  </si>
  <si>
    <t>其他国有土地使用权出让收入安排的支出</t>
  </si>
  <si>
    <t>其他城市公用事业附加安排的支出</t>
  </si>
  <si>
    <t>城市公共设施（城市基础设施配套费安排的支出）</t>
  </si>
  <si>
    <t>其他城市基础设施配套费安排的支出</t>
  </si>
  <si>
    <t>61</t>
  </si>
  <si>
    <t>技术研发和推广</t>
  </si>
  <si>
    <t>其他新型墙体材料专项基金支出</t>
  </si>
  <si>
    <t>示范项目补贴</t>
  </si>
  <si>
    <t>宣传和培训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</si>
  <si>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29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</si>
  <si>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4</t>
    </r>
  </si>
  <si>
    <t>其他政府性基金及对应专项债务收入安排的支出</t>
  </si>
  <si>
    <t>229</t>
  </si>
  <si>
    <t>福利彩票销售机构的业务费支出</t>
  </si>
  <si>
    <t>其他彩票发行销售机构业务费安排的支出</t>
  </si>
  <si>
    <t>60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</si>
  <si>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6</t>
    </r>
  </si>
  <si>
    <t>用于残疾人事业的彩票公益金支出</t>
  </si>
  <si>
    <t>用于体育事业的彩票公益金支出</t>
  </si>
  <si>
    <t>2018年天元区国有资本经营收支预算表</t>
  </si>
  <si>
    <t>金额单位：万元</t>
  </si>
  <si>
    <r>
      <rPr>
        <sz val="11"/>
        <rFont val="宋体"/>
        <charset val="134"/>
      </rPr>
      <t>收</t>
    </r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入</t>
    </r>
  </si>
  <si>
    <r>
      <rPr>
        <sz val="11"/>
        <rFont val="宋体"/>
        <charset val="134"/>
      </rPr>
      <t>支</t>
    </r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出</t>
    </r>
  </si>
  <si>
    <r>
      <rPr>
        <sz val="11"/>
        <rFont val="宋体"/>
        <charset val="134"/>
      </rPr>
      <t>项</t>
    </r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目</t>
    </r>
  </si>
  <si>
    <t>2017年执行数</t>
  </si>
  <si>
    <t>预算数为执行数的%</t>
  </si>
  <si>
    <t>一、利润收入</t>
  </si>
  <si>
    <t>一、教育</t>
  </si>
  <si>
    <t>功能类企业利润收入</t>
  </si>
  <si>
    <t>二、科学技术</t>
  </si>
  <si>
    <t>公益类企业利润收入</t>
  </si>
  <si>
    <t>三、文化体育与传媒</t>
  </si>
  <si>
    <t>竞争类企业利润收入</t>
  </si>
  <si>
    <t>四、社会保障和就业</t>
  </si>
  <si>
    <t>二、股利、股息收入</t>
  </si>
  <si>
    <t>五、节能环保</t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</si>
  <si>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国有控股公司股利、股息收入</t>
    </r>
  </si>
  <si>
    <t>六、城乡社区事务</t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</si>
  <si>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国有参股公司股利、股息收入</t>
    </r>
  </si>
  <si>
    <t>七、农林水事务</t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</si>
  <si>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其他国有资本经营预算企业股利、股息收入</t>
    </r>
  </si>
  <si>
    <t>八、交通运输</t>
  </si>
  <si>
    <t>三、产权转让收入</t>
  </si>
  <si>
    <t>九、资源勘探电力信息等事务</t>
  </si>
  <si>
    <t xml:space="preserve">       ……</t>
  </si>
  <si>
    <t>十、商业服务业等事务</t>
  </si>
  <si>
    <t>四、清算收入</t>
  </si>
  <si>
    <t>十一、地震灾后恢复重建支出</t>
  </si>
  <si>
    <t>十二、其他支出</t>
  </si>
  <si>
    <t>五、其他国有资本经营收入</t>
  </si>
  <si>
    <t>十三、转移性支出</t>
  </si>
  <si>
    <t>本年收入合计</t>
  </si>
  <si>
    <t>本年支出合计</t>
  </si>
  <si>
    <t>上年结转</t>
  </si>
  <si>
    <t>结转下年</t>
  </si>
  <si>
    <r>
      <rPr>
        <sz val="11"/>
        <rFont val="宋体"/>
        <charset val="134"/>
      </rPr>
      <t>收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入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计</t>
    </r>
  </si>
  <si>
    <r>
      <rPr>
        <sz val="11"/>
        <rFont val="宋体"/>
        <charset val="134"/>
      </rPr>
      <t>支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出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计</t>
    </r>
  </si>
  <si>
    <t>2018年天元区社会保险基金收支预算表</t>
  </si>
  <si>
    <t xml:space="preserve">   单位：万元</t>
  </si>
  <si>
    <t>项        目</t>
  </si>
  <si>
    <t>机关事业单位基本养老保险基金</t>
  </si>
  <si>
    <t>失业保险基金</t>
  </si>
  <si>
    <t>城乡居民（新农合）医疗基金</t>
  </si>
  <si>
    <t>城乡居民基本养老保险基金</t>
  </si>
  <si>
    <t>一、上年结余</t>
  </si>
  <si>
    <t>二、收入</t>
  </si>
  <si>
    <t xml:space="preserve">    其中： 1、保险费收入</t>
  </si>
  <si>
    <t xml:space="preserve">           2、利息收入</t>
  </si>
  <si>
    <t xml:space="preserve">           3、财政补贴收入</t>
  </si>
  <si>
    <r>
      <rPr>
        <sz val="12"/>
        <color indexed="8"/>
        <rFont val="宋体"/>
        <charset val="134"/>
      </rPr>
      <t xml:space="preserve">           </t>
    </r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、转移收入</t>
    </r>
  </si>
  <si>
    <t>三、支出</t>
  </si>
  <si>
    <t xml:space="preserve">    其中： 1、社会保险待遇支出</t>
  </si>
  <si>
    <t xml:space="preserve">           2、个人账户基金支出</t>
  </si>
  <si>
    <t xml:space="preserve">           3、大病保险支出</t>
  </si>
  <si>
    <t xml:space="preserve">           4、基本医疗保险费支出</t>
  </si>
  <si>
    <t xml:space="preserve">           5、丧葬抚恤补助支出</t>
  </si>
  <si>
    <t xml:space="preserve">           6、稳定岗位补贴支出</t>
  </si>
  <si>
    <t xml:space="preserve">           7、上解上级支出</t>
  </si>
  <si>
    <t>四、本年收支结余</t>
  </si>
  <si>
    <t>五、年末滚存结余</t>
  </si>
  <si>
    <t>2018年天元区“三公”等经费预算财政拨款情况统计表</t>
  </si>
  <si>
    <t>单位：万元　</t>
  </si>
  <si>
    <t>项目</t>
  </si>
  <si>
    <t>一、“三公”经费小计</t>
  </si>
  <si>
    <t>1、因公出国（境）费用</t>
  </si>
  <si>
    <t>2、公务接待费</t>
  </si>
  <si>
    <t>3、公务用车费</t>
  </si>
  <si>
    <t>　　　　其中：（1）公务用车运行维护费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</si>
  <si>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　　　　</t>
    </r>
    <r>
      <rPr>
        <sz val="12"/>
        <rFont val="宋体"/>
        <charset val="134"/>
      </rPr>
      <t>（2）公务用车购置</t>
    </r>
  </si>
  <si>
    <t>二、会议费、培训费小计</t>
  </si>
  <si>
    <t>1、会议费</t>
  </si>
  <si>
    <t>2、培训费</t>
  </si>
  <si>
    <t xml:space="preserve">   备注：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按规定保留的公务用车购置费及燃料费、维修费、过路过桥费、保险费、安全奖励费用等支出，公务用车指用于履行公务的机动车辆，包括领导干部用车、一般公务用车和执法执勤用车。（3）公务接待费，指单位按规定开支的各类公务接待（含外宾接待）支出。(4)此表取数范围包括基本支出和项目支出，资金来源为一般公共预算拨款。
   </t>
  </si>
  <si>
    <t xml:space="preserve">    三公经费增减变化说明：2017年天元区本级“三公”经费预算为639万元，比上年减少422万元，下降39.7%，连续几年延续下降趋势。其中，因公出国（境）费用0万元，与上年持平；公务接待费431万元，比上年减少90万元，下降17.3%；公务用车购置及运行维护费208万元（其中，公务用车运行维护费208万元），比上年减少332万元，下降61.5%。减少的主要原因是：一是区行政单位已完成党政机关公务用车制度改革。二是严格落实中央八项规定、省委九项规定和市委区委若干规定，公务接待费管理越来越规范。</t>
  </si>
  <si>
    <t xml:space="preserve">天元区2018年税收返还和提前下达转移支付情况表
</t>
  </si>
  <si>
    <r>
      <rPr>
        <sz val="10"/>
        <color indexed="8"/>
        <rFont val="宋体"/>
        <charset val="134"/>
      </rPr>
      <t>单位：万元</t>
    </r>
  </si>
  <si>
    <r>
      <rPr>
        <b/>
        <sz val="11"/>
        <rFont val="宋体"/>
        <charset val="134"/>
      </rPr>
      <t>项　　　　目</t>
    </r>
  </si>
  <si>
    <r>
      <rPr>
        <b/>
        <sz val="11"/>
        <rFont val="宋体"/>
        <charset val="134"/>
      </rPr>
      <t>金额</t>
    </r>
  </si>
  <si>
    <t>一、税收返还</t>
  </si>
  <si>
    <r>
      <rPr>
        <sz val="11"/>
        <rFont val="宋体"/>
        <charset val="134"/>
      </rPr>
      <t>增值税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五五分享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税收返还</t>
    </r>
  </si>
  <si>
    <t>其他税收返还</t>
  </si>
  <si>
    <t>小计</t>
  </si>
  <si>
    <t>二、提前下达转移支付</t>
  </si>
  <si>
    <t>提前下达2018年城镇独生子女父母奖励省级补助资金</t>
  </si>
  <si>
    <t>提前下达2018年部分一般性转移支付资金</t>
  </si>
  <si>
    <t>2018年村级公益事业建设一事一议财政奖补资金</t>
  </si>
  <si>
    <t>预拨2018年高校毕业生“三支一扶”中央补助资金</t>
  </si>
  <si>
    <t>提前下达2018年到村任职高校毕业生中央财政补助资金</t>
  </si>
  <si>
    <t>提前下达2018年残疾人事业补助资金</t>
  </si>
  <si>
    <t>提前下达2018年城乡居民基本养老保险中央财政补助资金</t>
  </si>
  <si>
    <t xml:space="preserve">提前下达2018年中央补助地方美术馆公共图书馆文化馆（站）免费开放专项资金             </t>
  </si>
  <si>
    <t>2018年第一批中央财政水利发展资金</t>
  </si>
  <si>
    <t>2018年大中型水库移民后期扶持基金</t>
  </si>
  <si>
    <t>提前下达湖南省2018年完善退耕还林政策补助资金</t>
  </si>
  <si>
    <t>提前下达2018年中央重大公共卫生服务项目补助资金</t>
  </si>
  <si>
    <t>提前下达2018年中央农业支持保护补贴资金</t>
  </si>
  <si>
    <t>提前下达2018年基本公共卫生服务中央和省级财政补助资金</t>
  </si>
  <si>
    <t>提前下达2018年村卫生室实施基本药物制度中央财政补助资金</t>
  </si>
  <si>
    <t>提前下达2018年中央省级补助计划生育项目资金</t>
  </si>
  <si>
    <t>提前下达2018年基层医疗卫生机构实施基本药物制度中央财政补助资金</t>
  </si>
  <si>
    <t>提前下达湖南省2018年农机购置补贴资金</t>
  </si>
  <si>
    <t>2018年中央和省级森林生态效益补偿管护补助支出资金</t>
  </si>
  <si>
    <t>提前下达2018年省补助免疫规划等项目经费</t>
  </si>
  <si>
    <t>一线环卫临聘工人待遇保障专项经费</t>
  </si>
  <si>
    <t>政府支付农田灌溉水费专项资金</t>
  </si>
  <si>
    <t>新型农村合作医疗等转移支付收入</t>
  </si>
  <si>
    <t>2018年天元区区级专项资金预算安排分项目明细表</t>
  </si>
  <si>
    <t xml:space="preserve">编号 </t>
  </si>
  <si>
    <t>项目名称</t>
  </si>
  <si>
    <t>专项预算         安排金额</t>
  </si>
  <si>
    <t>农林水</t>
  </si>
  <si>
    <t>农业专项</t>
  </si>
  <si>
    <t>乡村道路建设</t>
  </si>
  <si>
    <t>农村水利建设</t>
  </si>
  <si>
    <t>农村危房改造</t>
  </si>
  <si>
    <t>美丽乡村建设</t>
  </si>
  <si>
    <t>教育科技文化</t>
  </si>
  <si>
    <t>学校建设</t>
  </si>
  <si>
    <t>普惠幼儿园补助经费</t>
  </si>
  <si>
    <t>贫困生助学经费</t>
  </si>
  <si>
    <t>教育教学综合质量奖励</t>
  </si>
  <si>
    <t>义务教育保障机制经费</t>
  </si>
  <si>
    <t>教师工作午餐补助</t>
  </si>
  <si>
    <t>“三区”支教经费</t>
  </si>
  <si>
    <t>学前教育贫困幼儿园补助</t>
  </si>
  <si>
    <t>教师体检费</t>
  </si>
  <si>
    <t>中小学幼儿饮水</t>
  </si>
  <si>
    <t>心理健康教育经费</t>
  </si>
  <si>
    <t>终身教育经费</t>
  </si>
  <si>
    <t>中小学生免费体检</t>
  </si>
  <si>
    <t>农家书屋</t>
  </si>
  <si>
    <t>科技三项</t>
  </si>
  <si>
    <t xml:space="preserve">社会保障和就业 </t>
  </si>
  <si>
    <t>惠民服务项目资金</t>
  </si>
  <si>
    <t>被征地农民第四年龄段养老保险资金补助</t>
  </si>
  <si>
    <t>企业养老保险区级财政补助</t>
  </si>
  <si>
    <t>城乡居民养老保险区级财政补助</t>
  </si>
  <si>
    <t>公共就业服务区级补助</t>
  </si>
  <si>
    <t>专业治安巡防队经费</t>
  </si>
  <si>
    <t>优抚区级经费</t>
  </si>
  <si>
    <t>六十年代精退职工生活救助</t>
  </si>
  <si>
    <t>义务兵优待</t>
  </si>
  <si>
    <t>高龄生活补贴</t>
  </si>
  <si>
    <t>两残护理补贴</t>
  </si>
  <si>
    <t>残疾人就业保障金</t>
  </si>
  <si>
    <t>城市最低生活保障经费</t>
  </si>
  <si>
    <t>农村最低生活保障经费</t>
  </si>
  <si>
    <t>临时救助支出</t>
  </si>
  <si>
    <t>农村五保供养</t>
  </si>
  <si>
    <t>特困救助</t>
  </si>
  <si>
    <t>社会组织孵化基地建设经费</t>
  </si>
  <si>
    <t>支持种类社会公益组织发展资金</t>
  </si>
  <si>
    <t>退役士兵安置</t>
  </si>
  <si>
    <t>医疗卫生</t>
  </si>
  <si>
    <t>国家增补叶酸预防神经管缺陷专项</t>
  </si>
  <si>
    <t>孕产妇产前筛查专项</t>
  </si>
  <si>
    <t>农村妇女病普查普治</t>
  </si>
  <si>
    <t>基本药物零差价率销售补助</t>
  </si>
  <si>
    <t>国家基本公共卫生服务项目</t>
  </si>
  <si>
    <t>除“四害”市场化运作经费</t>
  </si>
  <si>
    <t>农村改水改厕</t>
  </si>
  <si>
    <t>学校结核病防控专项</t>
  </si>
  <si>
    <t>一类疫苗管理实施国家免疫规划</t>
  </si>
  <si>
    <t>流脑疫苗儿童免疫规划</t>
  </si>
  <si>
    <t>城镇居民医疗保险区级财政补助</t>
  </si>
  <si>
    <t>城乡大病医疗救助</t>
  </si>
  <si>
    <t>困难企业职工医疗保险专项基金</t>
  </si>
  <si>
    <t>精神病用药经费</t>
  </si>
  <si>
    <t>免费技术服务</t>
  </si>
  <si>
    <t>农贸市场保洁</t>
  </si>
  <si>
    <t>预防性体检和卫生检测</t>
  </si>
  <si>
    <t>“两癌”免费筛查区级配套</t>
  </si>
  <si>
    <t>公共卫生专项业务费</t>
  </si>
  <si>
    <t>经济发展转型、节能环保</t>
  </si>
  <si>
    <t>动力谷创新发展资金</t>
  </si>
  <si>
    <t>治沙专项</t>
  </si>
  <si>
    <t>两型社会建设补助经费</t>
  </si>
  <si>
    <t>政府债务风险金</t>
  </si>
  <si>
    <t>人才专项</t>
  </si>
  <si>
    <t>老旧小区改造</t>
  </si>
  <si>
    <t>城市基础设施建设</t>
  </si>
  <si>
    <t>粮食储备补贴</t>
  </si>
  <si>
    <t>城市维护</t>
  </si>
  <si>
    <t>2018年天元区扶贫资金预算表</t>
  </si>
  <si>
    <t>单位</t>
  </si>
  <si>
    <t xml:space="preserve"> 金额</t>
  </si>
  <si>
    <t>农村工作局</t>
  </si>
  <si>
    <t>茶陵帮扶工作经费</t>
  </si>
  <si>
    <t>2017年天元区政府一般债务限额和余额情况表</t>
  </si>
  <si>
    <t>单位：亿元</t>
  </si>
  <si>
    <t>限额</t>
  </si>
  <si>
    <t>余额</t>
  </si>
  <si>
    <t>天元区</t>
  </si>
  <si>
    <t>2017年天元区政府专项债务限额和余额情况表</t>
  </si>
</sst>
</file>

<file path=xl/styles.xml><?xml version="1.0" encoding="utf-8"?>
<styleSheet xmlns="http://schemas.openxmlformats.org/spreadsheetml/2006/main">
  <numFmts count="2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"/>
    <numFmt numFmtId="177" formatCode="_(* #,##0_);_(* \(#,##0\);_(* &quot;-&quot;_);_(@_)"/>
    <numFmt numFmtId="178" formatCode="#,##0;\-#,##0;&quot;-&quot;"/>
    <numFmt numFmtId="179" formatCode="0_);[Red]\(0\)"/>
    <numFmt numFmtId="180" formatCode="* #,##0.00;* \-#,##0.00;* &quot;-&quot;??;@"/>
    <numFmt numFmtId="181" formatCode="_(* #,##0.00_);_(* \(#,##0.00\);_(* &quot;-&quot;??_);_(@_)"/>
    <numFmt numFmtId="182" formatCode="0.00_ "/>
    <numFmt numFmtId="183" formatCode="#,##0.00_);[Red]\(#,##0.00\)"/>
    <numFmt numFmtId="184" formatCode="#,##0.00_ ;\-#,##0.00;;"/>
    <numFmt numFmtId="185" formatCode="0000"/>
    <numFmt numFmtId="186" formatCode="#,##0.00_ "/>
    <numFmt numFmtId="187" formatCode="00"/>
    <numFmt numFmtId="188" formatCode="* #,##0.00;* \-#,##0.00;* &quot;&quot;??;@"/>
    <numFmt numFmtId="189" formatCode="_ * #,##0_ ;_ * \-#,##0_ ;_ * &quot;-&quot;??_ ;_ @_ "/>
    <numFmt numFmtId="190" formatCode="#,##0.0_ "/>
    <numFmt numFmtId="191" formatCode="0_ "/>
  </numFmts>
  <fonts count="100">
    <font>
      <sz val="12"/>
      <name val="宋体"/>
      <charset val="134"/>
    </font>
    <font>
      <sz val="16"/>
      <name val="宋体"/>
      <charset val="134"/>
    </font>
    <font>
      <sz val="12"/>
      <name val="仿宋"/>
      <charset val="134"/>
    </font>
    <font>
      <sz val="18"/>
      <name val="黑体"/>
      <charset val="134"/>
    </font>
    <font>
      <b/>
      <sz val="12"/>
      <name val="仿宋"/>
      <charset val="134"/>
    </font>
    <font>
      <sz val="16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b/>
      <sz val="14"/>
      <color rgb="FF000000"/>
      <name val="宋体"/>
      <charset val="134"/>
    </font>
    <font>
      <b/>
      <sz val="14"/>
      <color indexed="8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color indexed="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24"/>
      <name val="宋体"/>
      <charset val="134"/>
    </font>
    <font>
      <sz val="24"/>
      <color indexed="8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sz val="12"/>
      <color indexed="8"/>
      <name val="Arial Narrow"/>
      <charset val="134"/>
    </font>
    <font>
      <sz val="14"/>
      <name val="宋体"/>
      <charset val="134"/>
    </font>
    <font>
      <sz val="22"/>
      <name val="方正小标宋简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b/>
      <sz val="22"/>
      <name val="方正小标宋简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7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rgb="FFFF0000"/>
      <name val="宋体"/>
      <charset val="134"/>
    </font>
    <font>
      <b/>
      <sz val="11"/>
      <name val="黑体"/>
      <charset val="134"/>
    </font>
    <font>
      <b/>
      <sz val="11"/>
      <color rgb="FFFF0000"/>
      <name val="黑体"/>
      <charset val="134"/>
    </font>
    <font>
      <sz val="10"/>
      <color rgb="FFFF0000"/>
      <name val="宋体"/>
      <charset val="134"/>
    </font>
    <font>
      <sz val="11"/>
      <color indexed="53"/>
      <name val="宋体"/>
      <charset val="134"/>
    </font>
    <font>
      <sz val="11"/>
      <color indexed="12"/>
      <name val="宋体"/>
      <charset val="134"/>
    </font>
    <font>
      <b/>
      <sz val="11"/>
      <color indexed="12"/>
      <name val="Arial"/>
      <charset val="134"/>
    </font>
    <font>
      <sz val="12"/>
      <color indexed="12"/>
      <name val="宋体"/>
      <charset val="134"/>
    </font>
    <font>
      <sz val="11"/>
      <color indexed="8"/>
      <name val="黑体"/>
      <charset val="134"/>
    </font>
    <font>
      <sz val="11"/>
      <color rgb="FFFF0000"/>
      <name val="黑体"/>
      <charset val="134"/>
    </font>
    <font>
      <sz val="11"/>
      <color indexed="10"/>
      <name val="宋体"/>
      <charset val="134"/>
    </font>
    <font>
      <b/>
      <sz val="11"/>
      <color indexed="8"/>
      <name val="黑体"/>
      <charset val="134"/>
    </font>
    <font>
      <sz val="11"/>
      <name val="仿宋_GB2312"/>
      <charset val="134"/>
    </font>
    <font>
      <b/>
      <sz val="11"/>
      <color indexed="8"/>
      <name val="Arial"/>
      <charset val="134"/>
    </font>
    <font>
      <sz val="12"/>
      <color rgb="FFFF0000"/>
      <name val="Arial"/>
      <charset val="134"/>
    </font>
    <font>
      <b/>
      <sz val="14"/>
      <color indexed="8"/>
      <name val="楷体_GB2312"/>
      <charset val="134"/>
    </font>
    <font>
      <b/>
      <sz val="14"/>
      <color rgb="FFFF0000"/>
      <name val="楷体_GB2312"/>
      <charset val="134"/>
    </font>
    <font>
      <sz val="12"/>
      <color indexed="8"/>
      <name val="Arial"/>
      <charset val="134"/>
    </font>
    <font>
      <sz val="12"/>
      <color indexed="10"/>
      <name val="宋体"/>
      <charset val="134"/>
    </font>
    <font>
      <sz val="10"/>
      <color indexed="8"/>
      <name val="Arial"/>
      <charset val="134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63"/>
      <name val="宋体"/>
      <charset val="134"/>
    </font>
    <font>
      <b/>
      <sz val="10"/>
      <name val="Arial"/>
      <charset val="134"/>
    </font>
    <font>
      <b/>
      <sz val="13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b/>
      <sz val="12"/>
      <name val="Arial"/>
      <charset val="134"/>
    </font>
    <font>
      <sz val="8"/>
      <name val="Times New Roman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4"/>
      <name val="Times New Roman"/>
      <charset val="0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95">
    <xf numFmtId="0" fontId="0" fillId="0" borderId="0"/>
    <xf numFmtId="42" fontId="35" fillId="0" borderId="0" applyFont="0" applyFill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1" fillId="8" borderId="30" applyNumberFormat="0" applyAlignment="0" applyProtection="0">
      <alignment vertical="center"/>
    </xf>
    <xf numFmtId="0" fontId="0" fillId="0" borderId="0"/>
    <xf numFmtId="0" fontId="32" fillId="10" borderId="0" applyNumberFormat="0" applyBorder="0" applyAlignment="0" applyProtection="0">
      <alignment vertical="center"/>
    </xf>
    <xf numFmtId="0" fontId="67" fillId="25" borderId="33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71" fillId="8" borderId="35" applyNumberFormat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5" fillId="9" borderId="31" applyNumberFormat="0" applyFont="0" applyAlignment="0" applyProtection="0">
      <alignment vertical="center"/>
    </xf>
    <xf numFmtId="0" fontId="0" fillId="0" borderId="0"/>
    <xf numFmtId="0" fontId="59" fillId="29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3" fillId="0" borderId="0"/>
    <xf numFmtId="0" fontId="74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1" fillId="0" borderId="3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3" fillId="0" borderId="38" applyNumberFormat="0" applyFill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77" fillId="0" borderId="40" applyNumberFormat="0" applyFill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84" fillId="44" borderId="41" applyNumberFormat="0" applyAlignment="0" applyProtection="0">
      <alignment vertical="center"/>
    </xf>
    <xf numFmtId="0" fontId="85" fillId="44" borderId="33" applyNumberFormat="0" applyAlignment="0" applyProtection="0">
      <alignment vertical="center"/>
    </xf>
    <xf numFmtId="0" fontId="0" fillId="0" borderId="0"/>
    <xf numFmtId="0" fontId="78" fillId="41" borderId="36" applyNumberForma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0" fillId="0" borderId="37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2" fillId="0" borderId="39" applyNumberFormat="0" applyFill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11" borderId="0" applyNumberFormat="0" applyBorder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1" fillId="8" borderId="30" applyNumberFormat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57" fillId="0" borderId="0">
      <alignment vertical="top"/>
    </xf>
    <xf numFmtId="0" fontId="65" fillId="30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71" fillId="8" borderId="35" applyNumberFormat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7" fillId="0" borderId="0">
      <alignment vertical="top"/>
    </xf>
    <xf numFmtId="0" fontId="65" fillId="28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7" fillId="46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0" fillId="0" borderId="0"/>
    <xf numFmtId="0" fontId="32" fillId="43" borderId="0" applyNumberFormat="0" applyBorder="0" applyAlignment="0" applyProtection="0">
      <alignment vertical="center"/>
    </xf>
    <xf numFmtId="0" fontId="0" fillId="0" borderId="0"/>
    <xf numFmtId="0" fontId="32" fillId="4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180" fontId="33" fillId="0" borderId="0" applyFont="0" applyFill="0" applyBorder="0" applyAlignment="0" applyProtection="0"/>
    <xf numFmtId="0" fontId="32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0" fillId="0" borderId="0"/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178" fontId="57" fillId="0" borderId="0" applyFill="0" applyBorder="0" applyAlignment="0"/>
    <xf numFmtId="0" fontId="57" fillId="0" borderId="0" applyNumberFormat="0" applyFill="0" applyBorder="0" applyAlignment="0" applyProtection="0">
      <alignment vertical="top"/>
    </xf>
    <xf numFmtId="0" fontId="0" fillId="0" borderId="0">
      <alignment vertical="center"/>
    </xf>
    <xf numFmtId="0" fontId="0" fillId="0" borderId="0"/>
    <xf numFmtId="0" fontId="88" fillId="0" borderId="42" applyNumberFormat="0" applyAlignment="0" applyProtection="0">
      <alignment horizontal="left" vertical="center"/>
    </xf>
    <xf numFmtId="0" fontId="88" fillId="0" borderId="16">
      <alignment horizontal="left" vertical="center"/>
    </xf>
    <xf numFmtId="0" fontId="89" fillId="0" borderId="0"/>
    <xf numFmtId="0" fontId="62" fillId="0" borderId="0" applyNumberFormat="0" applyFill="0" applyBorder="0" applyAlignment="0" applyProtection="0"/>
    <xf numFmtId="0" fontId="59" fillId="5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/>
    <xf numFmtId="0" fontId="33" fillId="0" borderId="0"/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90" fillId="0" borderId="43" applyNumberFormat="0" applyFill="0" applyAlignment="0" applyProtection="0">
      <alignment vertical="center"/>
    </xf>
    <xf numFmtId="0" fontId="90" fillId="0" borderId="43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24" borderId="0" applyNumberFormat="0" applyBorder="0" applyAlignment="0" applyProtection="0">
      <alignment vertical="center"/>
    </xf>
    <xf numFmtId="0" fontId="92" fillId="24" borderId="0" applyNumberFormat="0" applyBorder="0" applyAlignment="0" applyProtection="0">
      <alignment vertical="center"/>
    </xf>
    <xf numFmtId="0" fontId="93" fillId="24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3" fillId="24" borderId="0" applyNumberFormat="0" applyBorder="0" applyAlignment="0" applyProtection="0">
      <alignment vertical="center"/>
    </xf>
    <xf numFmtId="0" fontId="92" fillId="24" borderId="0" applyNumberFormat="0" applyBorder="0" applyAlignment="0" applyProtection="0">
      <alignment vertical="center"/>
    </xf>
    <xf numFmtId="0" fontId="92" fillId="24" borderId="0" applyNumberFormat="0" applyBorder="0" applyAlignment="0" applyProtection="0">
      <alignment vertical="center"/>
    </xf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3" fillId="0" borderId="0"/>
    <xf numFmtId="0" fontId="96" fillId="0" borderId="0"/>
    <xf numFmtId="0" fontId="95" fillId="53" borderId="45" applyNumberFormat="0" applyAlignment="0" applyProtection="0">
      <alignment vertical="center"/>
    </xf>
    <xf numFmtId="0" fontId="73" fillId="0" borderId="0"/>
    <xf numFmtId="0" fontId="6" fillId="0" borderId="0"/>
    <xf numFmtId="0" fontId="59" fillId="48" borderId="0" applyNumberFormat="0" applyBorder="0" applyAlignment="0" applyProtection="0">
      <alignment vertical="center"/>
    </xf>
    <xf numFmtId="0" fontId="0" fillId="0" borderId="0"/>
    <xf numFmtId="0" fontId="33" fillId="0" borderId="0">
      <alignment vertical="center"/>
    </xf>
    <xf numFmtId="0" fontId="69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94" fillId="0" borderId="44" applyNumberFormat="0" applyFill="0" applyAlignment="0" applyProtection="0">
      <alignment vertical="center"/>
    </xf>
    <xf numFmtId="0" fontId="94" fillId="0" borderId="44" applyNumberFormat="0" applyFill="0" applyAlignment="0" applyProtection="0">
      <alignment vertical="center"/>
    </xf>
    <xf numFmtId="0" fontId="95" fillId="53" borderId="45" applyNumberFormat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0" fontId="59" fillId="51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87" fillId="46" borderId="0" applyNumberFormat="0" applyBorder="0" applyAlignment="0" applyProtection="0">
      <alignment vertical="center"/>
    </xf>
    <xf numFmtId="0" fontId="98" fillId="47" borderId="35" applyNumberFormat="0" applyAlignment="0" applyProtection="0">
      <alignment vertical="center"/>
    </xf>
    <xf numFmtId="0" fontId="98" fillId="47" borderId="35" applyNumberFormat="0" applyAlignment="0" applyProtection="0">
      <alignment vertical="center"/>
    </xf>
    <xf numFmtId="0" fontId="0" fillId="0" borderId="0"/>
    <xf numFmtId="0" fontId="73" fillId="0" borderId="0"/>
    <xf numFmtId="0" fontId="0" fillId="55" borderId="46" applyNumberFormat="0" applyFont="0" applyAlignment="0" applyProtection="0">
      <alignment vertical="center"/>
    </xf>
    <xf numFmtId="0" fontId="0" fillId="55" borderId="46" applyNumberFormat="0" applyFont="0" applyAlignment="0" applyProtection="0">
      <alignment vertical="center"/>
    </xf>
    <xf numFmtId="0" fontId="0" fillId="0" borderId="0"/>
    <xf numFmtId="0" fontId="0" fillId="0" borderId="0"/>
    <xf numFmtId="0" fontId="57" fillId="0" borderId="0"/>
    <xf numFmtId="0" fontId="33" fillId="0" borderId="0">
      <alignment vertical="center"/>
    </xf>
  </cellStyleXfs>
  <cellXfs count="313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0" xfId="193" applyFont="1" applyAlignment="1">
      <alignment vertical="center" wrapText="1"/>
    </xf>
    <xf numFmtId="0" fontId="9" fillId="0" borderId="0" xfId="193" applyFont="1" applyAlignment="1">
      <alignment vertical="center" wrapText="1"/>
    </xf>
    <xf numFmtId="182" fontId="8" fillId="0" borderId="0" xfId="193" applyNumberFormat="1" applyFont="1" applyAlignment="1" applyProtection="1">
      <alignment horizontal="center" vertical="center" wrapText="1"/>
      <protection locked="0"/>
    </xf>
    <xf numFmtId="182" fontId="8" fillId="0" borderId="0" xfId="193" applyNumberFormat="1" applyFont="1" applyAlignment="1">
      <alignment vertical="center" wrapText="1"/>
    </xf>
    <xf numFmtId="0" fontId="10" fillId="0" borderId="0" xfId="193" applyFont="1" applyAlignment="1">
      <alignment horizontal="center" vertical="center" wrapText="1"/>
    </xf>
    <xf numFmtId="0" fontId="11" fillId="0" borderId="0" xfId="193" applyFont="1" applyAlignment="1">
      <alignment horizontal="center" vertical="center" wrapText="1"/>
    </xf>
    <xf numFmtId="182" fontId="8" fillId="0" borderId="0" xfId="193" applyNumberFormat="1" applyFont="1" applyAlignment="1">
      <alignment horizontal="center" vertical="center" wrapText="1"/>
    </xf>
    <xf numFmtId="182" fontId="8" fillId="0" borderId="0" xfId="193" applyNumberFormat="1" applyFont="1" applyAlignment="1" applyProtection="1">
      <alignment horizontal="right" vertical="center" wrapText="1"/>
      <protection locked="0"/>
    </xf>
    <xf numFmtId="0" fontId="12" fillId="0" borderId="1" xfId="193" applyFont="1" applyBorder="1" applyAlignment="1">
      <alignment horizontal="center" vertical="center" wrapText="1"/>
    </xf>
    <xf numFmtId="182" fontId="12" fillId="0" borderId="1" xfId="193" applyNumberFormat="1" applyFont="1" applyBorder="1" applyAlignment="1">
      <alignment horizontal="center" vertical="center" wrapText="1"/>
    </xf>
    <xf numFmtId="182" fontId="13" fillId="0" borderId="1" xfId="193" applyNumberFormat="1" applyFont="1" applyBorder="1" applyAlignment="1" applyProtection="1">
      <alignment horizontal="center" vertical="center" wrapText="1"/>
      <protection locked="0"/>
    </xf>
    <xf numFmtId="182" fontId="12" fillId="0" borderId="0" xfId="193" applyNumberFormat="1" applyFont="1" applyBorder="1" applyAlignment="1">
      <alignment horizontal="center" vertical="center" wrapText="1"/>
    </xf>
    <xf numFmtId="0" fontId="13" fillId="0" borderId="1" xfId="193" applyFont="1" applyBorder="1" applyAlignment="1">
      <alignment horizontal="center" vertical="center" wrapText="1"/>
    </xf>
    <xf numFmtId="182" fontId="12" fillId="0" borderId="1" xfId="193" applyNumberFormat="1" applyFont="1" applyBorder="1" applyAlignment="1" applyProtection="1">
      <alignment horizontal="center" vertical="center" wrapText="1"/>
      <protection locked="0"/>
    </xf>
    <xf numFmtId="182" fontId="12" fillId="0" borderId="0" xfId="193" applyNumberFormat="1" applyFont="1" applyAlignment="1">
      <alignment horizontal="center" vertical="center" wrapText="1"/>
    </xf>
    <xf numFmtId="0" fontId="14" fillId="0" borderId="1" xfId="193" applyFont="1" applyBorder="1" applyAlignment="1">
      <alignment horizontal="left" vertical="center" wrapText="1"/>
    </xf>
    <xf numFmtId="182" fontId="15" fillId="0" borderId="1" xfId="193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193" applyFont="1" applyAlignment="1">
      <alignment horizontal="center" vertical="center" wrapText="1"/>
    </xf>
    <xf numFmtId="0" fontId="9" fillId="0" borderId="0" xfId="193" applyFont="1" applyAlignment="1">
      <alignment horizontal="center" vertical="center" wrapText="1"/>
    </xf>
    <xf numFmtId="0" fontId="16" fillId="0" borderId="0" xfId="193" applyFont="1" applyAlignment="1">
      <alignment horizontal="center" vertical="center" wrapText="1"/>
    </xf>
    <xf numFmtId="0" fontId="16" fillId="0" borderId="0" xfId="193" applyFont="1" applyAlignment="1">
      <alignment vertical="center" wrapText="1"/>
    </xf>
    <xf numFmtId="1" fontId="6" fillId="0" borderId="1" xfId="0" applyNumberFormat="1" applyFont="1" applyFill="1" applyBorder="1" applyAlignment="1" applyProtection="1">
      <alignment horizontal="left" vertical="center" wrapText="1"/>
      <protection locked="0"/>
    </xf>
    <xf numFmtId="182" fontId="8" fillId="0" borderId="1" xfId="193" applyNumberFormat="1" applyFont="1" applyBorder="1" applyAlignment="1" applyProtection="1">
      <alignment horizontal="center" vertical="center" wrapText="1"/>
      <protection locked="0"/>
    </xf>
    <xf numFmtId="182" fontId="8" fillId="0" borderId="1" xfId="193" applyNumberFormat="1" applyFont="1" applyBorder="1" applyAlignment="1">
      <alignment horizontal="center" vertical="center" wrapText="1"/>
    </xf>
    <xf numFmtId="182" fontId="8" fillId="0" borderId="2" xfId="193" applyNumberFormat="1" applyFont="1" applyBorder="1" applyAlignment="1">
      <alignment vertical="center" wrapText="1"/>
    </xf>
    <xf numFmtId="0" fontId="17" fillId="0" borderId="0" xfId="4" applyFont="1"/>
    <xf numFmtId="0" fontId="18" fillId="0" borderId="0" xfId="4" applyFont="1"/>
    <xf numFmtId="0" fontId="0" fillId="0" borderId="0" xfId="4"/>
    <xf numFmtId="0" fontId="0" fillId="0" borderId="0" xfId="4" applyAlignment="1">
      <alignment horizontal="center"/>
    </xf>
    <xf numFmtId="0" fontId="19" fillId="0" borderId="0" xfId="4" applyFont="1" applyAlignment="1">
      <alignment horizontal="center" vertical="center"/>
    </xf>
    <xf numFmtId="0" fontId="17" fillId="0" borderId="3" xfId="4" applyFont="1" applyBorder="1" applyAlignment="1">
      <alignment vertical="center"/>
    </xf>
    <xf numFmtId="0" fontId="17" fillId="0" borderId="0" xfId="4" applyFont="1" applyBorder="1" applyAlignment="1">
      <alignment horizontal="center" vertical="center"/>
    </xf>
    <xf numFmtId="0" fontId="0" fillId="0" borderId="4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0" fillId="0" borderId="1" xfId="4" applyFont="1" applyBorder="1" applyAlignment="1">
      <alignment vertical="center"/>
    </xf>
    <xf numFmtId="0" fontId="0" fillId="0" borderId="1" xfId="4" applyFont="1" applyBorder="1" applyAlignment="1">
      <alignment horizontal="center" vertical="center"/>
    </xf>
    <xf numFmtId="0" fontId="0" fillId="0" borderId="5" xfId="4" applyFont="1" applyBorder="1" applyAlignment="1">
      <alignment vertical="center"/>
    </xf>
    <xf numFmtId="0" fontId="0" fillId="0" borderId="5" xfId="4" applyFont="1" applyBorder="1" applyAlignment="1">
      <alignment horizontal="center" vertical="center"/>
    </xf>
    <xf numFmtId="0" fontId="0" fillId="0" borderId="6" xfId="4" applyFont="1" applyBorder="1" applyAlignment="1">
      <alignment horizontal="left" vertical="center" wrapText="1"/>
    </xf>
    <xf numFmtId="0" fontId="0" fillId="0" borderId="5" xfId="4" applyFont="1" applyBorder="1" applyAlignment="1">
      <alignment horizontal="center" vertical="center" wrapText="1"/>
    </xf>
    <xf numFmtId="0" fontId="0" fillId="0" borderId="6" xfId="4" applyFont="1" applyBorder="1" applyAlignment="1">
      <alignment horizontal="center" vertical="center" wrapText="1"/>
    </xf>
    <xf numFmtId="0" fontId="18" fillId="0" borderId="5" xfId="4" applyFont="1" applyBorder="1" applyAlignment="1">
      <alignment horizontal="left" vertical="center" wrapText="1"/>
    </xf>
    <xf numFmtId="0" fontId="18" fillId="0" borderId="5" xfId="4" applyFont="1" applyBorder="1" applyAlignment="1">
      <alignment horizontal="center" vertical="center"/>
    </xf>
    <xf numFmtId="0" fontId="0" fillId="0" borderId="1" xfId="4" applyFont="1" applyBorder="1" applyAlignment="1">
      <alignment horizontal="left" vertical="center" wrapText="1"/>
    </xf>
    <xf numFmtId="0" fontId="0" fillId="0" borderId="1" xfId="4" applyFont="1" applyBorder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6" fillId="2" borderId="0" xfId="4" applyFont="1" applyFill="1" applyAlignment="1">
      <alignment horizontal="left" vertical="center" wrapText="1"/>
    </xf>
    <xf numFmtId="0" fontId="20" fillId="0" borderId="0" xfId="157" applyFont="1"/>
    <xf numFmtId="0" fontId="6" fillId="0" borderId="0" xfId="157"/>
    <xf numFmtId="0" fontId="6" fillId="0" borderId="0" xfId="157" applyAlignment="1">
      <alignment horizontal="center"/>
    </xf>
    <xf numFmtId="0" fontId="21" fillId="3" borderId="0" xfId="157" applyNumberFormat="1" applyFont="1" applyFill="1" applyBorder="1" applyAlignment="1" applyProtection="1">
      <alignment vertical="center"/>
    </xf>
    <xf numFmtId="0" fontId="6" fillId="3" borderId="0" xfId="157" applyNumberFormat="1" applyFill="1" applyBorder="1" applyAlignment="1" applyProtection="1"/>
    <xf numFmtId="0" fontId="6" fillId="3" borderId="0" xfId="157" applyNumberFormat="1" applyFill="1" applyBorder="1" applyAlignment="1" applyProtection="1">
      <alignment horizontal="center"/>
    </xf>
    <xf numFmtId="0" fontId="22" fillId="3" borderId="0" xfId="157" applyNumberFormat="1" applyFont="1" applyFill="1" applyBorder="1" applyAlignment="1" applyProtection="1">
      <alignment horizontal="center" vertical="center"/>
    </xf>
    <xf numFmtId="0" fontId="23" fillId="3" borderId="7" xfId="157" applyNumberFormat="1" applyFont="1" applyFill="1" applyBorder="1" applyAlignment="1" applyProtection="1">
      <alignment vertical="center"/>
    </xf>
    <xf numFmtId="0" fontId="24" fillId="3" borderId="7" xfId="157" applyNumberFormat="1" applyFont="1" applyFill="1" applyBorder="1" applyAlignment="1" applyProtection="1">
      <alignment vertical="center"/>
    </xf>
    <xf numFmtId="0" fontId="24" fillId="3" borderId="7" xfId="157" applyNumberFormat="1" applyFont="1" applyFill="1" applyBorder="1" applyAlignment="1" applyProtection="1">
      <alignment horizontal="center" vertical="center"/>
    </xf>
    <xf numFmtId="0" fontId="23" fillId="3" borderId="0" xfId="157" applyNumberFormat="1" applyFont="1" applyFill="1" applyBorder="1" applyAlignment="1" applyProtection="1">
      <alignment vertical="center"/>
    </xf>
    <xf numFmtId="0" fontId="23" fillId="0" borderId="8" xfId="109" applyNumberFormat="1" applyFont="1" applyFill="1" applyBorder="1" applyAlignment="1" applyProtection="1">
      <alignment horizontal="center" vertical="center"/>
    </xf>
    <xf numFmtId="0" fontId="23" fillId="0" borderId="9" xfId="109" applyNumberFormat="1" applyFont="1" applyFill="1" applyBorder="1" applyAlignment="1" applyProtection="1">
      <alignment horizontal="center" vertical="center" wrapText="1"/>
    </xf>
    <xf numFmtId="0" fontId="23" fillId="0" borderId="10" xfId="109" applyNumberFormat="1" applyFont="1" applyFill="1" applyBorder="1" applyAlignment="1" applyProtection="1">
      <alignment horizontal="center" vertical="center" wrapText="1"/>
    </xf>
    <xf numFmtId="0" fontId="23" fillId="0" borderId="11" xfId="109" applyNumberFormat="1" applyFont="1" applyFill="1" applyBorder="1" applyAlignment="1" applyProtection="1">
      <alignment horizontal="center" vertical="center" wrapText="1"/>
    </xf>
    <xf numFmtId="183" fontId="23" fillId="0" borderId="12" xfId="109" applyNumberFormat="1" applyFont="1" applyFill="1" applyBorder="1" applyAlignment="1" applyProtection="1">
      <alignment horizontal="left" vertical="center"/>
    </xf>
    <xf numFmtId="183" fontId="23" fillId="0" borderId="1" xfId="109" applyNumberFormat="1" applyFont="1" applyFill="1" applyBorder="1" applyAlignment="1" applyProtection="1">
      <alignment horizontal="right" vertical="center" wrapText="1"/>
    </xf>
    <xf numFmtId="0" fontId="23" fillId="0" borderId="12" xfId="109" applyNumberFormat="1" applyFont="1" applyFill="1" applyBorder="1" applyAlignment="1" applyProtection="1">
      <alignment horizontal="left" vertical="center"/>
    </xf>
    <xf numFmtId="184" fontId="23" fillId="0" borderId="1" xfId="109" applyNumberFormat="1" applyFont="1" applyFill="1" applyBorder="1" applyAlignment="1" applyProtection="1">
      <alignment horizontal="right" vertical="center"/>
    </xf>
    <xf numFmtId="0" fontId="23" fillId="0" borderId="13" xfId="109" applyNumberFormat="1" applyFont="1" applyFill="1" applyBorder="1" applyAlignment="1" applyProtection="1">
      <alignment horizontal="left" vertical="center"/>
    </xf>
    <xf numFmtId="0" fontId="23" fillId="0" borderId="13" xfId="109" applyNumberFormat="1" applyFont="1" applyFill="1" applyBorder="1" applyAlignment="1" applyProtection="1">
      <alignment vertical="center"/>
    </xf>
    <xf numFmtId="0" fontId="23" fillId="0" borderId="8" xfId="109" applyNumberFormat="1" applyFont="1" applyFill="1" applyBorder="1" applyAlignment="1" applyProtection="1">
      <alignment horizontal="left" vertical="center"/>
    </xf>
    <xf numFmtId="184" fontId="23" fillId="0" borderId="14" xfId="109" applyNumberFormat="1" applyFont="1" applyFill="1" applyBorder="1" applyAlignment="1" applyProtection="1">
      <alignment horizontal="right" vertical="center"/>
    </xf>
    <xf numFmtId="184" fontId="23" fillId="0" borderId="8" xfId="109" applyNumberFormat="1" applyFont="1" applyFill="1" applyBorder="1" applyAlignment="1" applyProtection="1">
      <alignment horizontal="right" vertical="center"/>
    </xf>
    <xf numFmtId="0" fontId="23" fillId="0" borderId="8" xfId="109" applyNumberFormat="1" applyFont="1" applyFill="1" applyBorder="1" applyAlignment="1" applyProtection="1">
      <alignment vertical="center"/>
    </xf>
    <xf numFmtId="0" fontId="23" fillId="0" borderId="14" xfId="109" applyNumberFormat="1" applyFont="1" applyFill="1" applyBorder="1" applyAlignment="1" applyProtection="1">
      <alignment vertical="center"/>
    </xf>
    <xf numFmtId="0" fontId="23" fillId="0" borderId="14" xfId="109" applyNumberFormat="1" applyFont="1" applyFill="1" applyBorder="1" applyAlignment="1" applyProtection="1">
      <alignment horizontal="left" vertical="center"/>
    </xf>
    <xf numFmtId="0" fontId="0" fillId="0" borderId="0" xfId="159" applyBorder="1" applyAlignment="1">
      <alignment wrapText="1"/>
    </xf>
    <xf numFmtId="0" fontId="0" fillId="0" borderId="0" xfId="159"/>
    <xf numFmtId="0" fontId="0" fillId="0" borderId="0" xfId="159" applyBorder="1"/>
    <xf numFmtId="0" fontId="25" fillId="0" borderId="0" xfId="159" applyFont="1"/>
    <xf numFmtId="0" fontId="26" fillId="0" borderId="0" xfId="159" applyFont="1" applyAlignment="1">
      <alignment horizontal="center" vertical="center"/>
    </xf>
    <xf numFmtId="0" fontId="6" fillId="0" borderId="0" xfId="159" applyFont="1" applyAlignment="1">
      <alignment vertical="center"/>
    </xf>
    <xf numFmtId="0" fontId="6" fillId="0" borderId="0" xfId="159" applyFont="1" applyAlignment="1">
      <alignment horizontal="right" vertical="center"/>
    </xf>
    <xf numFmtId="0" fontId="14" fillId="0" borderId="15" xfId="109" applyFont="1" applyBorder="1" applyAlignment="1">
      <alignment horizontal="center" vertical="center"/>
    </xf>
    <xf numFmtId="0" fontId="14" fillId="0" borderId="16" xfId="109" applyFont="1" applyBorder="1" applyAlignment="1">
      <alignment horizontal="center" vertical="center"/>
    </xf>
    <xf numFmtId="0" fontId="14" fillId="0" borderId="17" xfId="109" applyFont="1" applyBorder="1" applyAlignment="1">
      <alignment horizontal="center" vertical="center"/>
    </xf>
    <xf numFmtId="0" fontId="14" fillId="0" borderId="1" xfId="109" applyFont="1" applyBorder="1" applyAlignment="1">
      <alignment horizontal="center" vertical="center"/>
    </xf>
    <xf numFmtId="0" fontId="14" fillId="0" borderId="5" xfId="109" applyFont="1" applyBorder="1" applyAlignment="1">
      <alignment horizontal="center" vertical="center" wrapText="1"/>
    </xf>
    <xf numFmtId="49" fontId="14" fillId="0" borderId="18" xfId="109" applyNumberFormat="1" applyFont="1" applyBorder="1" applyAlignment="1">
      <alignment horizontal="center" vertical="center" wrapText="1"/>
    </xf>
    <xf numFmtId="0" fontId="14" fillId="0" borderId="18" xfId="109" applyFont="1" applyBorder="1" applyAlignment="1">
      <alignment horizontal="center" vertical="center" wrapText="1"/>
    </xf>
    <xf numFmtId="0" fontId="14" fillId="0" borderId="1" xfId="109" applyFont="1" applyBorder="1" applyAlignment="1">
      <alignment horizontal="center" vertical="center" wrapText="1"/>
    </xf>
    <xf numFmtId="0" fontId="14" fillId="0" borderId="1" xfId="109" applyFont="1" applyBorder="1" applyAlignment="1">
      <alignment vertical="center"/>
    </xf>
    <xf numFmtId="2" fontId="14" fillId="0" borderId="1" xfId="109" applyNumberFormat="1" applyFont="1" applyBorder="1" applyAlignment="1">
      <alignment horizontal="right" vertical="center"/>
    </xf>
    <xf numFmtId="9" fontId="14" fillId="0" borderId="1" xfId="109" applyNumberFormat="1" applyFont="1" applyBorder="1" applyAlignment="1">
      <alignment horizontal="right" vertical="center"/>
    </xf>
    <xf numFmtId="176" fontId="14" fillId="0" borderId="1" xfId="109" applyNumberFormat="1" applyFont="1" applyBorder="1" applyAlignment="1">
      <alignment horizontal="right" vertical="center"/>
    </xf>
    <xf numFmtId="1" fontId="14" fillId="0" borderId="1" xfId="109" applyNumberFormat="1" applyFont="1" applyBorder="1" applyAlignment="1">
      <alignment horizontal="right" vertical="center"/>
    </xf>
    <xf numFmtId="0" fontId="15" fillId="0" borderId="1" xfId="109" applyFont="1" applyBorder="1" applyAlignment="1">
      <alignment vertical="center"/>
    </xf>
    <xf numFmtId="0" fontId="15" fillId="0" borderId="1" xfId="109" applyFont="1" applyBorder="1" applyAlignment="1">
      <alignment vertical="center" shrinkToFit="1"/>
    </xf>
    <xf numFmtId="0" fontId="14" fillId="0" borderId="1" xfId="109" applyFont="1" applyBorder="1" applyAlignment="1">
      <alignment horizontal="right" vertical="center"/>
    </xf>
    <xf numFmtId="186" fontId="14" fillId="0" borderId="1" xfId="109" applyNumberFormat="1" applyFont="1" applyBorder="1" applyAlignment="1">
      <alignment horizontal="right" vertical="center"/>
    </xf>
    <xf numFmtId="0" fontId="6" fillId="0" borderId="19" xfId="159" applyFont="1" applyFill="1" applyBorder="1" applyAlignment="1">
      <alignment horizontal="left" vertical="center"/>
    </xf>
    <xf numFmtId="0" fontId="6" fillId="0" borderId="0" xfId="159" applyFont="1" applyBorder="1" applyAlignment="1">
      <alignment horizontal="center" vertical="center"/>
    </xf>
    <xf numFmtId="0" fontId="6" fillId="0" borderId="0" xfId="159" applyFont="1" applyBorder="1" applyAlignment="1">
      <alignment vertical="center"/>
    </xf>
    <xf numFmtId="0" fontId="6" fillId="0" borderId="0" xfId="160" applyFont="1" applyFill="1" applyAlignment="1">
      <alignment vertical="center"/>
    </xf>
    <xf numFmtId="0" fontId="6" fillId="0" borderId="0" xfId="160" applyFont="1" applyFill="1">
      <alignment vertical="center"/>
    </xf>
    <xf numFmtId="187" fontId="6" fillId="0" borderId="0" xfId="160" applyNumberFormat="1" applyFont="1" applyFill="1" applyAlignment="1">
      <alignment horizontal="center" vertical="center"/>
    </xf>
    <xf numFmtId="185" fontId="6" fillId="0" borderId="0" xfId="160" applyNumberFormat="1" applyFont="1" applyFill="1" applyAlignment="1">
      <alignment horizontal="center" vertical="center"/>
    </xf>
    <xf numFmtId="0" fontId="6" fillId="0" borderId="0" xfId="160" applyFont="1" applyFill="1" applyAlignment="1">
      <alignment horizontal="left" vertical="center"/>
    </xf>
    <xf numFmtId="188" fontId="6" fillId="0" borderId="0" xfId="160" applyNumberFormat="1" applyFont="1" applyFill="1" applyAlignment="1">
      <alignment horizontal="center" vertical="center"/>
    </xf>
    <xf numFmtId="0" fontId="6" fillId="0" borderId="0" xfId="160" applyFont="1" applyFill="1" applyAlignment="1">
      <alignment horizontal="center" vertical="center"/>
    </xf>
    <xf numFmtId="0" fontId="6" fillId="0" borderId="0" xfId="160" applyNumberFormat="1" applyFont="1" applyFill="1" applyBorder="1" applyAlignment="1">
      <alignment horizontal="center" vertical="center"/>
    </xf>
    <xf numFmtId="0" fontId="6" fillId="0" borderId="0" xfId="160" applyNumberFormat="1" applyFont="1" applyFill="1" applyBorder="1" applyAlignment="1">
      <alignment horizontal="left" vertical="center"/>
    </xf>
    <xf numFmtId="0" fontId="6" fillId="0" borderId="0" xfId="160" applyNumberFormat="1" applyFont="1" applyFill="1" applyBorder="1" applyAlignment="1">
      <alignment horizontal="right" vertical="center"/>
    </xf>
    <xf numFmtId="0" fontId="27" fillId="0" borderId="0" xfId="160" applyNumberFormat="1" applyFont="1" applyFill="1" applyBorder="1" applyAlignment="1">
      <alignment horizontal="center" vertical="center"/>
    </xf>
    <xf numFmtId="0" fontId="6" fillId="0" borderId="0" xfId="160" applyNumberFormat="1" applyFont="1" applyFill="1" applyAlignment="1">
      <alignment horizontal="left" vertical="center"/>
    </xf>
    <xf numFmtId="0" fontId="6" fillId="0" borderId="0" xfId="160" applyNumberFormat="1" applyFont="1" applyFill="1" applyAlignment="1">
      <alignment horizontal="center" vertical="center"/>
    </xf>
    <xf numFmtId="0" fontId="6" fillId="0" borderId="0" xfId="160" applyNumberFormat="1" applyFont="1" applyFill="1" applyAlignment="1">
      <alignment vertical="center"/>
    </xf>
    <xf numFmtId="0" fontId="6" fillId="0" borderId="0" xfId="160" applyNumberFormat="1" applyFont="1" applyFill="1" applyAlignment="1">
      <alignment horizontal="right" vertical="center"/>
    </xf>
    <xf numFmtId="0" fontId="6" fillId="0" borderId="1" xfId="160" applyNumberFormat="1" applyFont="1" applyFill="1" applyBorder="1" applyAlignment="1" applyProtection="1">
      <alignment horizontal="center" vertical="center"/>
    </xf>
    <xf numFmtId="0" fontId="6" fillId="0" borderId="1" xfId="160" applyNumberFormat="1" applyFont="1" applyFill="1" applyBorder="1" applyAlignment="1" applyProtection="1">
      <alignment horizontal="center" vertical="center" wrapText="1"/>
    </xf>
    <xf numFmtId="0" fontId="6" fillId="0" borderId="1" xfId="160" applyNumberFormat="1" applyFont="1" applyFill="1" applyBorder="1" applyAlignment="1" applyProtection="1">
      <alignment horizontal="centerContinuous" vertical="center"/>
    </xf>
    <xf numFmtId="0" fontId="6" fillId="0" borderId="1" xfId="160" applyNumberFormat="1" applyFont="1" applyFill="1" applyBorder="1" applyAlignment="1">
      <alignment horizontal="center" vertical="center"/>
    </xf>
    <xf numFmtId="49" fontId="6" fillId="0" borderId="1" xfId="160" applyNumberFormat="1" applyFont="1" applyFill="1" applyBorder="1" applyAlignment="1" applyProtection="1">
      <alignment horizontal="center" vertical="center" wrapText="1"/>
    </xf>
    <xf numFmtId="49" fontId="6" fillId="0" borderId="1" xfId="117" applyNumberFormat="1" applyFont="1" applyFill="1" applyBorder="1" applyAlignment="1" applyProtection="1">
      <alignment horizontal="center" vertical="center" wrapText="1"/>
    </xf>
    <xf numFmtId="2" fontId="6" fillId="0" borderId="1" xfId="160" applyNumberFormat="1" applyFont="1" applyFill="1" applyBorder="1" applyAlignment="1" applyProtection="1">
      <alignment horizontal="right" vertical="center" wrapText="1"/>
    </xf>
    <xf numFmtId="49" fontId="6" fillId="0" borderId="1" xfId="117" applyNumberFormat="1" applyFont="1" applyFill="1" applyBorder="1" applyAlignment="1" applyProtection="1">
      <alignment horizontal="left" vertical="center" wrapText="1"/>
    </xf>
    <xf numFmtId="187" fontId="6" fillId="0" borderId="0" xfId="160" applyNumberFormat="1" applyFont="1" applyFill="1" applyAlignment="1">
      <alignment horizontal="left" vertical="center"/>
    </xf>
    <xf numFmtId="0" fontId="6" fillId="0" borderId="0" xfId="117" applyFont="1" applyFill="1" applyAlignment="1">
      <alignment horizontal="center" vertical="center"/>
    </xf>
    <xf numFmtId="189" fontId="3" fillId="0" borderId="0" xfId="9" applyNumberFormat="1" applyFont="1" applyFill="1" applyAlignment="1">
      <alignment horizontal="center" vertical="center"/>
    </xf>
    <xf numFmtId="0" fontId="0" fillId="0" borderId="0" xfId="109" applyFont="1" applyFill="1" applyBorder="1" applyAlignment="1">
      <alignment vertical="center" wrapText="1"/>
    </xf>
    <xf numFmtId="189" fontId="0" fillId="0" borderId="0" xfId="9" applyNumberFormat="1" applyFont="1" applyFill="1" applyBorder="1" applyAlignment="1">
      <alignment vertical="center"/>
    </xf>
    <xf numFmtId="0" fontId="0" fillId="0" borderId="0" xfId="109" applyFont="1" applyFill="1" applyAlignment="1">
      <alignment vertical="center" wrapText="1"/>
    </xf>
    <xf numFmtId="189" fontId="0" fillId="0" borderId="20" xfId="9" applyNumberFormat="1" applyFont="1" applyFill="1" applyBorder="1" applyAlignment="1">
      <alignment vertical="center"/>
    </xf>
    <xf numFmtId="189" fontId="0" fillId="0" borderId="0" xfId="9" applyNumberFormat="1" applyFont="1" applyFill="1" applyBorder="1" applyAlignment="1">
      <alignment horizontal="right" vertical="center"/>
    </xf>
    <xf numFmtId="189" fontId="28" fillId="0" borderId="1" xfId="9" applyNumberFormat="1" applyFont="1" applyFill="1" applyBorder="1" applyAlignment="1">
      <alignment horizontal="center" vertical="center" wrapText="1"/>
    </xf>
    <xf numFmtId="189" fontId="29" fillId="3" borderId="1" xfId="194" applyNumberFormat="1" applyFont="1" applyFill="1" applyBorder="1" applyAlignment="1">
      <alignment vertical="center" wrapText="1"/>
    </xf>
    <xf numFmtId="186" fontId="0" fillId="0" borderId="1" xfId="9" applyNumberFormat="1" applyFont="1" applyFill="1" applyBorder="1" applyAlignment="1">
      <alignment horizontal="center" vertical="center"/>
    </xf>
    <xf numFmtId="189" fontId="30" fillId="3" borderId="21" xfId="194" applyNumberFormat="1" applyFont="1" applyFill="1" applyBorder="1" applyAlignment="1">
      <alignment vertical="center"/>
    </xf>
    <xf numFmtId="189" fontId="0" fillId="0" borderId="1" xfId="9" applyNumberFormat="1" applyFont="1" applyFill="1" applyBorder="1" applyAlignment="1">
      <alignment vertical="center" wrapText="1"/>
    </xf>
    <xf numFmtId="189" fontId="0" fillId="0" borderId="1" xfId="9" applyNumberFormat="1" applyFont="1" applyFill="1" applyBorder="1" applyAlignment="1">
      <alignment horizontal="center" vertical="center" wrapText="1"/>
    </xf>
    <xf numFmtId="0" fontId="14" fillId="0" borderId="0" xfId="156" applyFont="1" applyFill="1" applyAlignment="1">
      <alignment vertical="center"/>
    </xf>
    <xf numFmtId="0" fontId="0" fillId="0" borderId="0" xfId="156" applyFont="1" applyFill="1" applyAlignment="1">
      <alignment horizontal="center" vertical="center"/>
    </xf>
    <xf numFmtId="0" fontId="0" fillId="0" borderId="0" xfId="156" applyFont="1" applyFill="1" applyAlignment="1">
      <alignment vertical="center"/>
    </xf>
    <xf numFmtId="0" fontId="25" fillId="0" borderId="0" xfId="109" applyFont="1" applyAlignment="1">
      <alignment vertical="center"/>
    </xf>
    <xf numFmtId="0" fontId="31" fillId="0" borderId="0" xfId="156" applyFont="1" applyFill="1" applyAlignment="1">
      <alignment horizontal="center" vertical="center"/>
    </xf>
    <xf numFmtId="0" fontId="27" fillId="0" borderId="0" xfId="188" applyFont="1" applyFill="1" applyBorder="1" applyAlignment="1">
      <alignment horizontal="center"/>
    </xf>
    <xf numFmtId="0" fontId="0" fillId="0" borderId="20" xfId="188" applyFont="1" applyFill="1" applyBorder="1" applyAlignment="1">
      <alignment horizontal="center"/>
    </xf>
    <xf numFmtId="0" fontId="14" fillId="0" borderId="1" xfId="188" applyFont="1" applyFill="1" applyBorder="1" applyAlignment="1">
      <alignment horizontal="center" vertical="center" wrapText="1"/>
    </xf>
    <xf numFmtId="0" fontId="14" fillId="0" borderId="1" xfId="188" applyFont="1" applyFill="1" applyBorder="1" applyAlignment="1">
      <alignment horizontal="center" vertical="center"/>
    </xf>
    <xf numFmtId="0" fontId="14" fillId="0" borderId="1" xfId="188" applyNumberFormat="1" applyFont="1" applyFill="1" applyBorder="1" applyAlignment="1" applyProtection="1">
      <alignment horizontal="left" vertical="center"/>
    </xf>
    <xf numFmtId="0" fontId="14" fillId="0" borderId="1" xfId="64" applyFont="1" applyFill="1" applyBorder="1" applyAlignment="1">
      <alignment horizontal="center" vertical="center"/>
    </xf>
    <xf numFmtId="0" fontId="14" fillId="0" borderId="1" xfId="188" applyFont="1" applyFill="1" applyBorder="1" applyAlignment="1">
      <alignment horizontal="center"/>
    </xf>
    <xf numFmtId="0" fontId="32" fillId="0" borderId="0" xfId="109" applyFont="1" applyFill="1" applyBorder="1" applyAlignment="1" applyProtection="1">
      <alignment horizontal="left" wrapText="1"/>
    </xf>
    <xf numFmtId="179" fontId="33" fillId="0" borderId="0" xfId="153" applyNumberFormat="1" applyAlignment="1">
      <alignment horizontal="center"/>
    </xf>
    <xf numFmtId="0" fontId="33" fillId="0" borderId="0" xfId="153"/>
    <xf numFmtId="0" fontId="6" fillId="0" borderId="0" xfId="153" applyFont="1" applyAlignment="1">
      <alignment horizontal="center" vertical="center"/>
    </xf>
    <xf numFmtId="188" fontId="6" fillId="0" borderId="0" xfId="153" applyNumberFormat="1" applyFont="1" applyAlignment="1">
      <alignment horizontal="center" vertical="center"/>
    </xf>
    <xf numFmtId="0" fontId="27" fillId="0" borderId="0" xfId="153" applyNumberFormat="1" applyFont="1" applyFill="1" applyAlignment="1" applyProtection="1">
      <alignment horizontal="center" vertical="center"/>
    </xf>
    <xf numFmtId="0" fontId="6" fillId="0" borderId="1" xfId="153" applyNumberFormat="1" applyFont="1" applyFill="1" applyBorder="1" applyAlignment="1" applyProtection="1">
      <alignment horizontal="center" vertical="center" wrapText="1"/>
    </xf>
    <xf numFmtId="0" fontId="6" fillId="0" borderId="5" xfId="153" applyNumberFormat="1" applyFont="1" applyFill="1" applyBorder="1" applyAlignment="1" applyProtection="1">
      <alignment horizontal="center" vertical="center" wrapText="1"/>
    </xf>
    <xf numFmtId="0" fontId="6" fillId="0" borderId="22" xfId="153" applyNumberFormat="1" applyFont="1" applyFill="1" applyBorder="1" applyAlignment="1" applyProtection="1">
      <alignment horizontal="center" vertical="center" wrapText="1"/>
    </xf>
    <xf numFmtId="0" fontId="6" fillId="0" borderId="2" xfId="153" applyNumberFormat="1" applyFont="1" applyFill="1" applyBorder="1" applyAlignment="1" applyProtection="1">
      <alignment horizontal="center" vertical="center" wrapText="1"/>
    </xf>
    <xf numFmtId="0" fontId="6" fillId="0" borderId="1" xfId="16" applyNumberFormat="1" applyFont="1" applyFill="1" applyBorder="1" applyAlignment="1">
      <alignment horizontal="center" vertical="center" wrapText="1"/>
    </xf>
    <xf numFmtId="179" fontId="6" fillId="0" borderId="1" xfId="153" applyNumberFormat="1" applyFont="1" applyFill="1" applyBorder="1" applyAlignment="1" applyProtection="1">
      <alignment horizontal="center" vertical="center" wrapText="1"/>
    </xf>
    <xf numFmtId="0" fontId="33" fillId="0" borderId="0" xfId="153" applyFill="1"/>
    <xf numFmtId="0" fontId="6" fillId="0" borderId="0" xfId="153" applyFont="1" applyAlignment="1">
      <alignment vertical="center"/>
    </xf>
    <xf numFmtId="0" fontId="6" fillId="0" borderId="0" xfId="153" applyNumberFormat="1" applyFont="1" applyFill="1" applyBorder="1" applyAlignment="1" applyProtection="1">
      <alignment vertical="center"/>
    </xf>
    <xf numFmtId="179" fontId="6" fillId="0" borderId="0" xfId="16" applyNumberFormat="1" applyFont="1" applyFill="1" applyAlignment="1">
      <alignment horizontal="center" vertical="center"/>
    </xf>
    <xf numFmtId="188" fontId="6" fillId="0" borderId="0" xfId="16" applyNumberFormat="1" applyFont="1" applyAlignment="1">
      <alignment horizontal="right" vertical="center"/>
    </xf>
    <xf numFmtId="188" fontId="27" fillId="0" borderId="0" xfId="16" applyNumberFormat="1" applyFont="1" applyFill="1" applyAlignment="1" applyProtection="1">
      <alignment horizontal="center" vertical="center"/>
    </xf>
    <xf numFmtId="188" fontId="6" fillId="0" borderId="0" xfId="153" applyNumberFormat="1" applyFont="1" applyAlignment="1">
      <alignment vertical="center"/>
    </xf>
    <xf numFmtId="188" fontId="6" fillId="0" borderId="0" xfId="16" applyNumberFormat="1" applyFont="1" applyFill="1" applyAlignment="1" applyProtection="1">
      <alignment vertical="center"/>
    </xf>
    <xf numFmtId="0" fontId="33" fillId="0" borderId="0" xfId="153" applyFont="1"/>
    <xf numFmtId="179" fontId="33" fillId="0" borderId="0" xfId="153" applyNumberFormat="1" applyFill="1" applyAlignment="1">
      <alignment horizontal="center"/>
    </xf>
    <xf numFmtId="0" fontId="6" fillId="3" borderId="15" xfId="16" applyNumberFormat="1" applyFont="1" applyFill="1" applyBorder="1" applyAlignment="1" applyProtection="1">
      <alignment horizontal="center" vertical="center" wrapText="1"/>
    </xf>
    <xf numFmtId="0" fontId="6" fillId="0" borderId="15" xfId="153" applyNumberFormat="1" applyFont="1" applyFill="1" applyBorder="1" applyAlignment="1" applyProtection="1">
      <alignment horizontal="center" vertical="center"/>
    </xf>
    <xf numFmtId="0" fontId="6" fillId="0" borderId="16" xfId="153" applyNumberFormat="1" applyFont="1" applyFill="1" applyBorder="1" applyAlignment="1" applyProtection="1">
      <alignment horizontal="center" vertical="center"/>
    </xf>
    <xf numFmtId="0" fontId="6" fillId="0" borderId="17" xfId="153" applyNumberFormat="1" applyFont="1" applyFill="1" applyBorder="1" applyAlignment="1" applyProtection="1">
      <alignment horizontal="center" vertical="center"/>
    </xf>
    <xf numFmtId="0" fontId="6" fillId="3" borderId="17" xfId="16" applyNumberFormat="1" applyFont="1" applyFill="1" applyBorder="1" applyAlignment="1" applyProtection="1">
      <alignment horizontal="center" vertical="center"/>
    </xf>
    <xf numFmtId="0" fontId="6" fillId="3" borderId="1" xfId="16" applyNumberFormat="1" applyFont="1" applyFill="1" applyBorder="1" applyAlignment="1" applyProtection="1">
      <alignment horizontal="center" vertical="center"/>
    </xf>
    <xf numFmtId="0" fontId="6" fillId="3" borderId="1" xfId="16" applyNumberFormat="1" applyFont="1" applyFill="1" applyBorder="1" applyAlignment="1" applyProtection="1">
      <alignment horizontal="center" vertical="center" wrapText="1"/>
    </xf>
    <xf numFmtId="0" fontId="6" fillId="3" borderId="2" xfId="16" applyNumberFormat="1" applyFont="1" applyFill="1" applyBorder="1" applyAlignment="1" applyProtection="1">
      <alignment horizontal="center" vertical="center" wrapText="1"/>
    </xf>
    <xf numFmtId="190" fontId="6" fillId="3" borderId="1" xfId="90" applyNumberFormat="1" applyFont="1" applyFill="1" applyBorder="1" applyAlignment="1" applyProtection="1">
      <alignment horizontal="center" vertical="center" wrapText="1"/>
    </xf>
    <xf numFmtId="49" fontId="6" fillId="0" borderId="5" xfId="153" applyNumberFormat="1" applyFont="1" applyFill="1" applyBorder="1" applyAlignment="1" applyProtection="1">
      <alignment horizontal="center" vertical="center"/>
    </xf>
    <xf numFmtId="179" fontId="34" fillId="0" borderId="23" xfId="151" applyNumberFormat="1" applyFont="1" applyFill="1" applyBorder="1" applyAlignment="1">
      <alignment horizontal="center" vertical="center" wrapText="1"/>
    </xf>
    <xf numFmtId="0" fontId="6" fillId="0" borderId="0" xfId="153" applyFont="1" applyAlignment="1">
      <alignment horizontal="right" vertical="center"/>
    </xf>
    <xf numFmtId="188" fontId="7" fillId="0" borderId="0" xfId="16" applyNumberFormat="1" applyFont="1" applyAlignment="1">
      <alignment vertical="center"/>
    </xf>
    <xf numFmtId="188" fontId="6" fillId="0" borderId="20" xfId="16" applyNumberFormat="1" applyFont="1" applyFill="1" applyBorder="1" applyAlignment="1" applyProtection="1">
      <alignment horizontal="right" vertical="center"/>
    </xf>
    <xf numFmtId="0" fontId="6" fillId="3" borderId="0" xfId="153" applyFont="1" applyFill="1" applyAlignment="1">
      <alignment horizontal="center" vertical="center"/>
    </xf>
    <xf numFmtId="190" fontId="6" fillId="3" borderId="1" xfId="9" applyNumberFormat="1" applyFont="1" applyFill="1" applyBorder="1" applyAlignment="1" applyProtection="1">
      <alignment horizontal="center" vertical="center" wrapText="1"/>
    </xf>
    <xf numFmtId="49" fontId="6" fillId="0" borderId="0" xfId="153" applyNumberFormat="1" applyFont="1" applyAlignment="1">
      <alignment horizontal="center" vertical="center"/>
    </xf>
    <xf numFmtId="179" fontId="6" fillId="0" borderId="0" xfId="153" applyNumberFormat="1" applyFont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Border="1" applyAlignment="1">
      <alignment horizontal="center" vertical="center" wrapText="1"/>
    </xf>
    <xf numFmtId="0" fontId="27" fillId="0" borderId="0" xfId="118" applyNumberFormat="1" applyFont="1" applyFill="1" applyAlignment="1" applyProtection="1">
      <alignment horizontal="center" vertical="center"/>
    </xf>
    <xf numFmtId="0" fontId="35" fillId="0" borderId="0" xfId="152">
      <alignment vertical="center"/>
    </xf>
    <xf numFmtId="0" fontId="37" fillId="0" borderId="0" xfId="152" applyFont="1" applyFill="1" applyBorder="1" applyAlignment="1">
      <alignment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4" xfId="152" applyFont="1" applyFill="1" applyBorder="1" applyAlignment="1">
      <alignment horizontal="center" vertical="center" wrapText="1"/>
    </xf>
    <xf numFmtId="0" fontId="34" fillId="0" borderId="25" xfId="152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4" fillId="0" borderId="23" xfId="152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left" vertical="center" wrapText="1"/>
    </xf>
    <xf numFmtId="3" fontId="34" fillId="0" borderId="23" xfId="143" applyNumberFormat="1" applyFont="1" applyBorder="1" applyAlignment="1">
      <alignment horizontal="center" vertical="center" wrapText="1"/>
    </xf>
    <xf numFmtId="0" fontId="34" fillId="0" borderId="1" xfId="152" applyFont="1" applyFill="1" applyBorder="1" applyAlignment="1">
      <alignment horizontal="center" vertical="center" wrapText="1"/>
    </xf>
    <xf numFmtId="3" fontId="34" fillId="0" borderId="23" xfId="143" applyNumberFormat="1" applyFont="1" applyFill="1" applyBorder="1" applyAlignment="1">
      <alignment horizontal="center" vertical="center" wrapText="1"/>
    </xf>
    <xf numFmtId="0" fontId="0" fillId="3" borderId="0" xfId="109" applyFont="1" applyFill="1" applyAlignment="1">
      <alignment vertical="center"/>
    </xf>
    <xf numFmtId="179" fontId="38" fillId="3" borderId="0" xfId="109" applyNumberFormat="1" applyFont="1" applyFill="1" applyAlignment="1">
      <alignment vertical="center"/>
    </xf>
    <xf numFmtId="0" fontId="25" fillId="3" borderId="0" xfId="109" applyFont="1" applyFill="1" applyAlignment="1">
      <alignment vertical="center"/>
    </xf>
    <xf numFmtId="14" fontId="31" fillId="3" borderId="0" xfId="109" applyNumberFormat="1" applyFont="1" applyFill="1" applyAlignment="1">
      <alignment horizontal="center" vertical="top"/>
    </xf>
    <xf numFmtId="31" fontId="39" fillId="3" borderId="0" xfId="109" applyNumberFormat="1" applyFont="1" applyFill="1" applyAlignment="1">
      <alignment horizontal="left"/>
    </xf>
    <xf numFmtId="179" fontId="40" fillId="3" borderId="0" xfId="109" applyNumberFormat="1" applyFont="1" applyFill="1" applyAlignment="1">
      <alignment horizontal="center" vertical="top"/>
    </xf>
    <xf numFmtId="0" fontId="14" fillId="3" borderId="20" xfId="109" applyFont="1" applyFill="1" applyBorder="1" applyAlignment="1">
      <alignment horizontal="right" vertical="center"/>
    </xf>
    <xf numFmtId="0" fontId="15" fillId="3" borderId="5" xfId="109" applyFont="1" applyFill="1" applyBorder="1" applyAlignment="1">
      <alignment horizontal="center" vertical="center"/>
    </xf>
    <xf numFmtId="179" fontId="14" fillId="3" borderId="5" xfId="109" applyNumberFormat="1" applyFont="1" applyFill="1" applyBorder="1" applyAlignment="1">
      <alignment horizontal="center" vertical="center" wrapText="1"/>
    </xf>
    <xf numFmtId="0" fontId="14" fillId="3" borderId="18" xfId="109" applyNumberFormat="1" applyFont="1" applyFill="1" applyBorder="1" applyAlignment="1">
      <alignment horizontal="center" vertical="center" wrapText="1"/>
    </xf>
    <xf numFmtId="0" fontId="14" fillId="3" borderId="26" xfId="109" applyNumberFormat="1" applyFont="1" applyFill="1" applyBorder="1" applyAlignment="1">
      <alignment horizontal="center" vertical="center" wrapText="1"/>
    </xf>
    <xf numFmtId="0" fontId="14" fillId="3" borderId="5" xfId="109" applyFont="1" applyFill="1" applyBorder="1" applyAlignment="1">
      <alignment horizontal="center" vertical="center" wrapText="1"/>
    </xf>
    <xf numFmtId="0" fontId="15" fillId="3" borderId="22" xfId="109" applyFont="1" applyFill="1" applyBorder="1" applyAlignment="1">
      <alignment horizontal="center" vertical="center"/>
    </xf>
    <xf numFmtId="179" fontId="14" fillId="3" borderId="22" xfId="109" applyNumberFormat="1" applyFont="1" applyFill="1" applyBorder="1" applyAlignment="1">
      <alignment horizontal="center" vertical="center" wrapText="1"/>
    </xf>
    <xf numFmtId="0" fontId="14" fillId="3" borderId="27" xfId="109" applyNumberFormat="1" applyFont="1" applyFill="1" applyBorder="1" applyAlignment="1">
      <alignment horizontal="center" vertical="center" wrapText="1"/>
    </xf>
    <xf numFmtId="0" fontId="14" fillId="3" borderId="28" xfId="109" applyNumberFormat="1" applyFont="1" applyFill="1" applyBorder="1" applyAlignment="1">
      <alignment horizontal="center" vertical="center" wrapText="1"/>
    </xf>
    <xf numFmtId="0" fontId="14" fillId="3" borderId="22" xfId="109" applyFont="1" applyFill="1" applyBorder="1" applyAlignment="1">
      <alignment horizontal="center" vertical="center" wrapText="1"/>
    </xf>
    <xf numFmtId="0" fontId="15" fillId="3" borderId="2" xfId="109" applyFont="1" applyFill="1" applyBorder="1" applyAlignment="1">
      <alignment horizontal="center" vertical="center"/>
    </xf>
    <xf numFmtId="179" fontId="14" fillId="3" borderId="2" xfId="109" applyNumberFormat="1" applyFont="1" applyFill="1" applyBorder="1" applyAlignment="1">
      <alignment horizontal="center" vertical="center" wrapText="1"/>
    </xf>
    <xf numFmtId="0" fontId="14" fillId="3" borderId="2" xfId="109" applyNumberFormat="1" applyFont="1" applyFill="1" applyBorder="1" applyAlignment="1">
      <alignment horizontal="center" vertical="center" wrapText="1"/>
    </xf>
    <xf numFmtId="0" fontId="14" fillId="3" borderId="2" xfId="109" applyFont="1" applyFill="1" applyBorder="1" applyAlignment="1">
      <alignment horizontal="center" vertical="center" wrapText="1"/>
    </xf>
    <xf numFmtId="0" fontId="13" fillId="3" borderId="1" xfId="109" applyFont="1" applyFill="1" applyBorder="1" applyAlignment="1">
      <alignment vertical="center"/>
    </xf>
    <xf numFmtId="179" fontId="14" fillId="3" borderId="1" xfId="109" applyNumberFormat="1" applyFont="1" applyFill="1" applyBorder="1" applyAlignment="1">
      <alignment horizontal="right" vertical="center"/>
    </xf>
    <xf numFmtId="191" fontId="14" fillId="3" borderId="1" xfId="109" applyNumberFormat="1" applyFont="1" applyFill="1" applyBorder="1" applyAlignment="1">
      <alignment horizontal="right" vertical="center"/>
    </xf>
    <xf numFmtId="182" fontId="14" fillId="3" borderId="1" xfId="109" applyNumberFormat="1" applyFont="1" applyFill="1" applyBorder="1" applyAlignment="1">
      <alignment horizontal="right" vertical="center"/>
    </xf>
    <xf numFmtId="191" fontId="14" fillId="3" borderId="1" xfId="109" applyNumberFormat="1" applyFont="1" applyFill="1" applyBorder="1" applyAlignment="1">
      <alignment vertical="center"/>
    </xf>
    <xf numFmtId="0" fontId="14" fillId="3" borderId="1" xfId="188" applyFont="1" applyFill="1" applyBorder="1" applyAlignment="1">
      <alignment horizontal="left" vertical="center"/>
    </xf>
    <xf numFmtId="191" fontId="32" fillId="3" borderId="1" xfId="109" applyNumberFormat="1" applyFont="1" applyFill="1" applyBorder="1" applyAlignment="1">
      <alignment vertical="center"/>
    </xf>
    <xf numFmtId="191" fontId="32" fillId="0" borderId="1" xfId="109" applyNumberFormat="1" applyFont="1" applyFill="1" applyBorder="1" applyAlignment="1">
      <alignment vertical="center"/>
    </xf>
    <xf numFmtId="191" fontId="32" fillId="0" borderId="1" xfId="142" applyNumberFormat="1" applyFont="1" applyFill="1" applyBorder="1" applyAlignment="1">
      <alignment vertical="center" wrapText="1"/>
    </xf>
    <xf numFmtId="191" fontId="32" fillId="0" borderId="1" xfId="109" applyNumberFormat="1" applyFont="1" applyFill="1" applyBorder="1" applyAlignment="1">
      <alignment vertical="center" wrapText="1"/>
    </xf>
    <xf numFmtId="0" fontId="14" fillId="3" borderId="15" xfId="188" applyNumberFormat="1" applyFont="1" applyFill="1" applyBorder="1" applyAlignment="1" applyProtection="1">
      <alignment horizontal="left" vertical="center"/>
    </xf>
    <xf numFmtId="0" fontId="14" fillId="3" borderId="1" xfId="188" applyNumberFormat="1" applyFont="1" applyFill="1" applyBorder="1" applyAlignment="1" applyProtection="1">
      <alignment horizontal="left" vertical="center"/>
    </xf>
    <xf numFmtId="191" fontId="16" fillId="0" borderId="1" xfId="109" applyNumberFormat="1" applyFont="1" applyFill="1" applyBorder="1" applyAlignment="1">
      <alignment horizontal="left" vertical="center" wrapText="1"/>
    </xf>
    <xf numFmtId="179" fontId="41" fillId="3" borderId="0" xfId="109" applyNumberFormat="1" applyFont="1" applyFill="1" applyAlignment="1">
      <alignment vertical="center"/>
    </xf>
    <xf numFmtId="191" fontId="16" fillId="3" borderId="0" xfId="109" applyNumberFormat="1" applyFont="1" applyFill="1" applyAlignment="1">
      <alignment vertical="center"/>
    </xf>
    <xf numFmtId="0" fontId="42" fillId="3" borderId="0" xfId="109" applyFont="1" applyFill="1" applyAlignment="1" applyProtection="1">
      <alignment horizontal="center" vertical="center"/>
      <protection locked="0"/>
    </xf>
    <xf numFmtId="0" fontId="43" fillId="3" borderId="0" xfId="109" applyFont="1" applyFill="1" applyProtection="1">
      <protection locked="0"/>
    </xf>
    <xf numFmtId="0" fontId="44" fillId="3" borderId="0" xfId="109" applyFont="1" applyFill="1" applyProtection="1">
      <protection locked="0"/>
    </xf>
    <xf numFmtId="0" fontId="45" fillId="3" borderId="0" xfId="109" applyFont="1" applyFill="1" applyBorder="1" applyProtection="1">
      <protection locked="0"/>
    </xf>
    <xf numFmtId="0" fontId="45" fillId="3" borderId="0" xfId="109" applyFont="1" applyFill="1" applyProtection="1">
      <protection locked="0"/>
    </xf>
    <xf numFmtId="0" fontId="38" fillId="3" borderId="0" xfId="109" applyFont="1" applyFill="1" applyProtection="1">
      <protection locked="0"/>
    </xf>
    <xf numFmtId="0" fontId="38" fillId="3" borderId="0" xfId="109" applyFont="1" applyFill="1" applyAlignment="1" applyProtection="1">
      <alignment vertical="center"/>
      <protection locked="0"/>
    </xf>
    <xf numFmtId="182" fontId="38" fillId="3" borderId="0" xfId="109" applyNumberFormat="1" applyFont="1" applyFill="1" applyAlignment="1" applyProtection="1">
      <alignment vertical="center"/>
      <protection locked="0"/>
    </xf>
    <xf numFmtId="0" fontId="31" fillId="3" borderId="0" xfId="109" applyFont="1" applyFill="1" applyAlignment="1" applyProtection="1">
      <alignment horizontal="center" vertical="center"/>
      <protection locked="0"/>
    </xf>
    <xf numFmtId="31" fontId="46" fillId="3" borderId="0" xfId="109" applyNumberFormat="1" applyFont="1" applyFill="1" applyAlignment="1" applyProtection="1">
      <alignment horizontal="left"/>
      <protection locked="0"/>
    </xf>
    <xf numFmtId="31" fontId="47" fillId="3" borderId="0" xfId="109" applyNumberFormat="1" applyFont="1" applyFill="1" applyAlignment="1" applyProtection="1">
      <alignment horizontal="left"/>
      <protection locked="0"/>
    </xf>
    <xf numFmtId="191" fontId="38" fillId="3" borderId="0" xfId="109" applyNumberFormat="1" applyFont="1" applyFill="1" applyProtection="1">
      <protection locked="0"/>
    </xf>
    <xf numFmtId="182" fontId="14" fillId="3" borderId="0" xfId="109" applyNumberFormat="1" applyFont="1" applyFill="1" applyAlignment="1" applyProtection="1">
      <alignment vertical="center"/>
      <protection locked="0"/>
    </xf>
    <xf numFmtId="0" fontId="9" fillId="0" borderId="1" xfId="109" applyFont="1" applyFill="1" applyBorder="1" applyAlignment="1" applyProtection="1">
      <alignment horizontal="center" vertical="center"/>
    </xf>
    <xf numFmtId="0" fontId="15" fillId="0" borderId="1" xfId="109" applyFont="1" applyFill="1" applyBorder="1" applyAlignment="1" applyProtection="1">
      <alignment horizontal="center" vertical="center"/>
    </xf>
    <xf numFmtId="0" fontId="15" fillId="0" borderId="1" xfId="109" applyFont="1" applyFill="1" applyBorder="1" applyAlignment="1" applyProtection="1">
      <alignment horizontal="center" vertical="center" wrapText="1"/>
    </xf>
    <xf numFmtId="0" fontId="14" fillId="0" borderId="1" xfId="109" applyFont="1" applyFill="1" applyBorder="1" applyAlignment="1" applyProtection="1">
      <alignment horizontal="center" vertical="center" wrapText="1"/>
    </xf>
    <xf numFmtId="0" fontId="14" fillId="0" borderId="1" xfId="109" applyFont="1" applyFill="1" applyBorder="1" applyAlignment="1" applyProtection="1">
      <alignment horizontal="center" vertical="center"/>
    </xf>
    <xf numFmtId="182" fontId="14" fillId="0" borderId="1" xfId="109" applyNumberFormat="1" applyFont="1" applyFill="1" applyBorder="1" applyAlignment="1" applyProtection="1">
      <alignment horizontal="center" vertical="center"/>
    </xf>
    <xf numFmtId="0" fontId="48" fillId="3" borderId="0" xfId="109" applyFont="1" applyFill="1" applyAlignment="1" applyProtection="1">
      <alignment horizontal="center" vertical="center"/>
      <protection locked="0"/>
    </xf>
    <xf numFmtId="0" fontId="49" fillId="0" borderId="1" xfId="109" applyFont="1" applyFill="1" applyBorder="1" applyProtection="1"/>
    <xf numFmtId="191" fontId="14" fillId="0" borderId="1" xfId="109" applyNumberFormat="1" applyFont="1" applyFill="1" applyBorder="1" applyAlignment="1" applyProtection="1">
      <alignment horizontal="center" vertical="center"/>
    </xf>
    <xf numFmtId="0" fontId="32" fillId="3" borderId="0" xfId="109" applyFont="1" applyFill="1" applyProtection="1">
      <protection locked="0"/>
    </xf>
    <xf numFmtId="0" fontId="32" fillId="0" borderId="1" xfId="109" applyFont="1" applyFill="1" applyBorder="1" applyProtection="1"/>
    <xf numFmtId="0" fontId="9" fillId="0" borderId="1" xfId="109" applyFont="1" applyFill="1" applyBorder="1" applyProtection="1"/>
    <xf numFmtId="0" fontId="9" fillId="0" borderId="1" xfId="109" applyFont="1" applyFill="1" applyBorder="1" applyAlignment="1" applyProtection="1"/>
    <xf numFmtId="191" fontId="14" fillId="0" borderId="1" xfId="154" applyNumberFormat="1" applyFont="1" applyFill="1" applyBorder="1" applyAlignment="1" applyProtection="1">
      <alignment horizontal="center" vertical="center"/>
    </xf>
    <xf numFmtId="0" fontId="32" fillId="0" borderId="1" xfId="109" applyFont="1" applyFill="1" applyBorder="1" applyAlignment="1" applyProtection="1"/>
    <xf numFmtId="0" fontId="9" fillId="0" borderId="1" xfId="109" applyFont="1" applyFill="1" applyBorder="1" applyAlignment="1" applyProtection="1">
      <alignment horizontal="left"/>
    </xf>
    <xf numFmtId="0" fontId="32" fillId="0" borderId="1" xfId="109" applyFont="1" applyFill="1" applyBorder="1" applyAlignment="1" applyProtection="1">
      <alignment horizontal="left" indent="1"/>
    </xf>
    <xf numFmtId="179" fontId="50" fillId="0" borderId="1" xfId="191" applyNumberFormat="1" applyFont="1" applyBorder="1" applyAlignment="1">
      <alignment horizontal="center" vertical="center"/>
    </xf>
    <xf numFmtId="0" fontId="49" fillId="0" borderId="1" xfId="109" applyFont="1" applyFill="1" applyBorder="1" applyAlignment="1" applyProtection="1"/>
    <xf numFmtId="0" fontId="51" fillId="3" borderId="0" xfId="109" applyFont="1" applyFill="1" applyProtection="1">
      <protection locked="0"/>
    </xf>
    <xf numFmtId="0" fontId="23" fillId="3" borderId="0" xfId="109" applyFont="1" applyFill="1" applyBorder="1" applyProtection="1">
      <protection locked="0"/>
    </xf>
    <xf numFmtId="0" fontId="38" fillId="3" borderId="0" xfId="109" applyFont="1" applyFill="1" applyBorder="1" applyProtection="1">
      <protection locked="0"/>
    </xf>
    <xf numFmtId="191" fontId="52" fillId="3" borderId="0" xfId="109" applyNumberFormat="1" applyFont="1" applyFill="1" applyBorder="1" applyProtection="1">
      <protection locked="0"/>
    </xf>
    <xf numFmtId="191" fontId="52" fillId="3" borderId="0" xfId="109" applyNumberFormat="1" applyFont="1" applyFill="1" applyBorder="1" applyAlignment="1" applyProtection="1">
      <alignment vertical="center"/>
      <protection locked="0"/>
    </xf>
    <xf numFmtId="182" fontId="52" fillId="3" borderId="0" xfId="109" applyNumberFormat="1" applyFont="1" applyFill="1" applyBorder="1" applyAlignment="1" applyProtection="1">
      <alignment vertical="center"/>
      <protection locked="0"/>
    </xf>
    <xf numFmtId="0" fontId="52" fillId="3" borderId="0" xfId="109" applyFont="1" applyFill="1" applyBorder="1" applyProtection="1">
      <protection locked="0"/>
    </xf>
    <xf numFmtId="0" fontId="52" fillId="3" borderId="0" xfId="109" applyFont="1" applyFill="1" applyBorder="1" applyAlignment="1" applyProtection="1">
      <alignment vertical="center"/>
      <protection locked="0"/>
    </xf>
    <xf numFmtId="0" fontId="52" fillId="3" borderId="0" xfId="109" applyFont="1" applyFill="1" applyProtection="1">
      <protection locked="0"/>
    </xf>
    <xf numFmtId="0" fontId="52" fillId="3" borderId="0" xfId="109" applyFont="1" applyFill="1" applyAlignment="1" applyProtection="1">
      <alignment vertical="center"/>
      <protection locked="0"/>
    </xf>
    <xf numFmtId="182" fontId="52" fillId="3" borderId="0" xfId="109" applyNumberFormat="1" applyFont="1" applyFill="1" applyAlignment="1" applyProtection="1">
      <alignment vertical="center"/>
      <protection locked="0"/>
    </xf>
    <xf numFmtId="0" fontId="23" fillId="3" borderId="0" xfId="109" applyFont="1" applyFill="1" applyProtection="1">
      <protection locked="0"/>
    </xf>
    <xf numFmtId="191" fontId="52" fillId="3" borderId="0" xfId="109" applyNumberFormat="1" applyFont="1" applyFill="1" applyProtection="1">
      <protection locked="0"/>
    </xf>
    <xf numFmtId="191" fontId="52" fillId="3" borderId="0" xfId="109" applyNumberFormat="1" applyFont="1" applyFill="1" applyAlignment="1" applyProtection="1">
      <alignment vertical="center"/>
      <protection locked="0"/>
    </xf>
    <xf numFmtId="0" fontId="53" fillId="3" borderId="0" xfId="109" applyFont="1" applyFill="1" applyProtection="1">
      <protection locked="0"/>
    </xf>
    <xf numFmtId="0" fontId="54" fillId="3" borderId="0" xfId="109" applyFont="1" applyFill="1" applyProtection="1">
      <protection locked="0"/>
    </xf>
    <xf numFmtId="191" fontId="55" fillId="3" borderId="0" xfId="109" applyNumberFormat="1" applyFont="1" applyFill="1" applyProtection="1">
      <protection locked="0"/>
    </xf>
    <xf numFmtId="0" fontId="56" fillId="3" borderId="0" xfId="109" applyFont="1" applyFill="1" applyProtection="1">
      <protection locked="0"/>
    </xf>
    <xf numFmtId="0" fontId="32" fillId="3" borderId="0" xfId="109" applyFont="1" applyFill="1" applyAlignment="1" applyProtection="1">
      <alignment horizontal="center" vertical="center"/>
      <protection locked="0"/>
    </xf>
    <xf numFmtId="191" fontId="38" fillId="3" borderId="0" xfId="109" applyNumberFormat="1" applyFont="1" applyFill="1" applyAlignment="1" applyProtection="1">
      <alignment vertical="center"/>
      <protection locked="0"/>
    </xf>
  </cellXfs>
  <cellStyles count="195">
    <cellStyle name="常规" xfId="0" builtinId="0"/>
    <cellStyle name="货币[0]" xfId="1" builtinId="7"/>
    <cellStyle name="20% - 强调文字颜色 3" xfId="2" builtinId="38"/>
    <cellStyle name="输出 3" xfId="3"/>
    <cellStyle name="常规_预算公开附件" xfId="4"/>
    <cellStyle name="20% - 强调文字颜色 1 2" xfId="5"/>
    <cellStyle name="输入" xfId="6" builtinId="20"/>
    <cellStyle name="货币" xfId="7" builtinId="4"/>
    <cellStyle name="千位分隔[0]" xfId="8" builtinId="6"/>
    <cellStyle name="千位分隔" xfId="9" builtinId="3"/>
    <cellStyle name="好_株洲市2016年6月月报" xfId="10"/>
    <cellStyle name="40% - 强调文字颜色 3" xfId="11" builtinId="39"/>
    <cellStyle name="计算 2" xfId="12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 6" xfId="19"/>
    <cellStyle name="60% - 强调文字颜色 2 3" xfId="20"/>
    <cellStyle name="60% - 强调文字颜色 2" xfId="21" builtinId="36"/>
    <cellStyle name="标题 4" xfId="22" builtinId="19"/>
    <cellStyle name="警告文本" xfId="23" builtinId="11"/>
    <cellStyle name="_ET_STYLE_NoName_00_" xfId="24"/>
    <cellStyle name="标题" xfId="25" builtinId="15"/>
    <cellStyle name="解释性文本" xfId="26" builtinId="53"/>
    <cellStyle name="标题 1" xfId="27" builtinId="16"/>
    <cellStyle name="百分比 4" xfId="28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常规 4_3-10（株洲市）2013年省与市县第二次对账总表" xfId="35"/>
    <cellStyle name="检查单元格" xfId="36" builtinId="23"/>
    <cellStyle name="40% - 强调文字颜色 4 2" xfId="37"/>
    <cellStyle name="20% - 强调文字颜色 5 3" xfId="38"/>
    <cellStyle name="20% - 强调文字颜色 6" xfId="39" builtinId="50"/>
    <cellStyle name="强调文字颜色 2" xfId="40" builtinId="33"/>
    <cellStyle name="链接单元格" xfId="41" builtinId="24"/>
    <cellStyle name="20% - 强调文字颜色 2 3" xfId="42"/>
    <cellStyle name="40% - 强调文字颜色 1 2" xfId="43"/>
    <cellStyle name="汇总" xfId="44" builtinId="25"/>
    <cellStyle name="好" xfId="45" builtinId="26"/>
    <cellStyle name="适中" xfId="46" builtinId="28"/>
    <cellStyle name="20% - 强调文字颜色 3 3" xfId="47"/>
    <cellStyle name="20% - 强调文字颜色 5" xfId="48" builtinId="46"/>
    <cellStyle name="常规 8 2" xfId="49"/>
    <cellStyle name="强调文字颜色 1" xfId="50" builtinId="29"/>
    <cellStyle name="链接单元格 3" xfId="51"/>
    <cellStyle name="20% - 强调文字颜色 1" xfId="52" builtinId="30"/>
    <cellStyle name="40% - 强调文字颜色 1" xfId="53" builtinId="31"/>
    <cellStyle name="输出 2" xfId="54"/>
    <cellStyle name="20% - 强调文字颜色 2" xfId="55" builtinId="34"/>
    <cellStyle name="_株洲市2016年6月月报" xfId="56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常规_汇总2016年收支报表（国库格式新）" xfId="64"/>
    <cellStyle name="40% - 强调文字颜色 5" xfId="65" builtinId="47"/>
    <cellStyle name="60% - 强调文字颜色 5" xfId="66" builtinId="48"/>
    <cellStyle name="强调文字颜色 6" xfId="67" builtinId="49"/>
    <cellStyle name="好_6-市级预算单位国有资本经营预算表((定稿))" xfId="68"/>
    <cellStyle name="适中 2" xfId="69"/>
    <cellStyle name="40% - 强调文字颜色 6" xfId="70" builtinId="51"/>
    <cellStyle name="60% - 强调文字颜色 6" xfId="71" builtinId="52"/>
    <cellStyle name="20% - 强调文字颜色 6 3" xfId="72"/>
    <cellStyle name="20% - 强调文字颜色 1 3" xfId="73"/>
    <cellStyle name="20% - 强调文字颜色 2 2" xfId="74"/>
    <cellStyle name="20% - 强调文字颜色 3 2" xfId="75"/>
    <cellStyle name="20% - 强调文字颜色 4 2" xfId="76"/>
    <cellStyle name="常规 3" xfId="77"/>
    <cellStyle name="20% - 强调文字颜色 4 3" xfId="78"/>
    <cellStyle name="常规 4" xfId="79"/>
    <cellStyle name="20% - 强调文字颜色 5 2" xfId="80"/>
    <cellStyle name="20% - 强调文字颜色 6 2" xfId="81"/>
    <cellStyle name="40% - 强调文字颜色 1 3" xfId="82"/>
    <cellStyle name="常规 9 2" xfId="83"/>
    <cellStyle name="40% - 强调文字颜色 2 2" xfId="84"/>
    <cellStyle name="40% - 强调文字颜色 2 3" xfId="85"/>
    <cellStyle name="40% - 强调文字颜色 3 2" xfId="86"/>
    <cellStyle name="40% - 强调文字颜色 3 3" xfId="87"/>
    <cellStyle name="40% - 强调文字颜色 4 3" xfId="88"/>
    <cellStyle name="40% - 强调文字颜色 5 2" xfId="89"/>
    <cellStyle name="千位分隔_1-23预算公开表（全套17张专项检查参考）财政用" xfId="90"/>
    <cellStyle name="40% - 强调文字颜色 5 3" xfId="91"/>
    <cellStyle name="40% - 强调文字颜色 6 2" xfId="92"/>
    <cellStyle name="40% - 强调文字颜色 6 3" xfId="93"/>
    <cellStyle name="60% - 强调文字颜色 1 2" xfId="94"/>
    <cellStyle name="60% - 强调文字颜色 1 3" xfId="95"/>
    <cellStyle name="60% - 强调文字颜色 2 2" xfId="96"/>
    <cellStyle name="常规 5" xfId="97"/>
    <cellStyle name="60% - 强调文字颜色 3 2" xfId="98"/>
    <cellStyle name="60% - 强调文字颜色 3 3" xfId="99"/>
    <cellStyle name="60% - 强调文字颜色 4 2" xfId="100"/>
    <cellStyle name="60% - 强调文字颜色 4 3" xfId="101"/>
    <cellStyle name="60% - 强调文字颜色 5 2" xfId="102"/>
    <cellStyle name="60% - 强调文字颜色 5 3" xfId="103"/>
    <cellStyle name="60% - 强调文字颜色 6 2" xfId="104"/>
    <cellStyle name="60% - 强调文字颜色 6 3" xfId="105"/>
    <cellStyle name="Calc Currency (0)" xfId="106"/>
    <cellStyle name="ColLevel_1" xfId="107"/>
    <cellStyle name="常规 2" xfId="108"/>
    <cellStyle name="gcd" xfId="109"/>
    <cellStyle name="Header1" xfId="110"/>
    <cellStyle name="Header2" xfId="111"/>
    <cellStyle name="Normal_#10-Headcount" xfId="112"/>
    <cellStyle name="RowLevel_1" xfId="113"/>
    <cellStyle name="强调文字颜色 1 2" xfId="114"/>
    <cellStyle name="百分比 2" xfId="115"/>
    <cellStyle name="百分比 3" xfId="116"/>
    <cellStyle name="百分比_财政用分析表1-19含备选" xfId="117"/>
    <cellStyle name="百分比_财政用分析表1-19含备选 2" xfId="118"/>
    <cellStyle name="标题 1 2" xfId="119"/>
    <cellStyle name="标题 1 3" xfId="120"/>
    <cellStyle name="标题 2 2" xfId="121"/>
    <cellStyle name="标题 2 3" xfId="122"/>
    <cellStyle name="标题 3 2" xfId="123"/>
    <cellStyle name="标题 3 3" xfId="124"/>
    <cellStyle name="标题 4 2" xfId="125"/>
    <cellStyle name="标题 4 3" xfId="126"/>
    <cellStyle name="标题 5" xfId="127"/>
    <cellStyle name="标题 6" xfId="128"/>
    <cellStyle name="差 2" xfId="129"/>
    <cellStyle name="差 3" xfId="130"/>
    <cellStyle name="差_6-市级预算单位国有资本经营预算表((定稿))" xfId="131"/>
    <cellStyle name="强调文字颜色 2 3" xfId="132"/>
    <cellStyle name="差_市级预算单位国有资本经营预算表((定稿))" xfId="133"/>
    <cellStyle name="差_收益测算OR申报表" xfId="134"/>
    <cellStyle name="差_株洲市2016年6月月报" xfId="135"/>
    <cellStyle name="常规 12" xfId="136"/>
    <cellStyle name="常规 10" xfId="137"/>
    <cellStyle name="常规 10 2" xfId="138"/>
    <cellStyle name="常规 10 2 2" xfId="139"/>
    <cellStyle name="常规 10 3" xfId="140"/>
    <cellStyle name="常规 10 3 2" xfId="141"/>
    <cellStyle name="常规 11" xfId="142"/>
    <cellStyle name="常规 13" xfId="143"/>
    <cellStyle name="常规 2 2" xfId="144"/>
    <cellStyle name="常规 2 3" xfId="145"/>
    <cellStyle name="常规 2_2012年度湖南省省级国有资本经营预算表" xfId="146"/>
    <cellStyle name="常规 3 2" xfId="147"/>
    <cellStyle name="常规 3_{15571F84-A218-405b-BA27-BA18A837E776}" xfId="148"/>
    <cellStyle name="常规 4 2_Book1" xfId="149"/>
    <cellStyle name="常规 7" xfId="150"/>
    <cellStyle name="常规 8" xfId="151"/>
    <cellStyle name="常规 9" xfId="152"/>
    <cellStyle name="常规_1-23预算公开表（全套17张专项检查参考）财政用" xfId="153"/>
    <cellStyle name="常规_1-6汇总 收支总表（最终定稿）" xfId="154"/>
    <cellStyle name="检查单元格 2" xfId="155"/>
    <cellStyle name="常规_2014年预算表格(0)" xfId="156"/>
    <cellStyle name="常规_4-定稿2016年社会保险基金预算_市本级(报肖冬亮）最新" xfId="157"/>
    <cellStyle name="强调文字颜色 4 3" xfId="158"/>
    <cellStyle name="常规_6-市级预算单位国有资本经营预算表((定稿))" xfId="159"/>
    <cellStyle name="常规_财政用分析表1-19含备选" xfId="160"/>
    <cellStyle name="好 2" xfId="161"/>
    <cellStyle name="好 3" xfId="162"/>
    <cellStyle name="好_市级预算单位国有资本经营预算表((定稿))" xfId="163"/>
    <cellStyle name="好_收益测算OR申报表" xfId="164"/>
    <cellStyle name="汇总 2" xfId="165"/>
    <cellStyle name="汇总 3" xfId="166"/>
    <cellStyle name="检查单元格 3" xfId="167"/>
    <cellStyle name="解释性文本 2" xfId="168"/>
    <cellStyle name="解释性文本 3" xfId="169"/>
    <cellStyle name="警告文本 2" xfId="170"/>
    <cellStyle name="警告文本 3" xfId="171"/>
    <cellStyle name="链接单元格 2" xfId="172"/>
    <cellStyle name="千位[0]_E22" xfId="173"/>
    <cellStyle name="千位_E22" xfId="174"/>
    <cellStyle name="强调文字颜色 1 3" xfId="175"/>
    <cellStyle name="强调文字颜色 2 2" xfId="176"/>
    <cellStyle name="强调文字颜色 3 2" xfId="177"/>
    <cellStyle name="强调文字颜色 3 3" xfId="178"/>
    <cellStyle name="强调文字颜色 4 2" xfId="179"/>
    <cellStyle name="强调文字颜色 5 2" xfId="180"/>
    <cellStyle name="强调文字颜色 5 3" xfId="181"/>
    <cellStyle name="强调文字颜色 6 2" xfId="182"/>
    <cellStyle name="强调文字颜色 6 3" xfId="183"/>
    <cellStyle name="适中 3" xfId="184"/>
    <cellStyle name="输入 2" xfId="185"/>
    <cellStyle name="输入 3" xfId="186"/>
    <cellStyle name="未定义" xfId="187"/>
    <cellStyle name="样式 1" xfId="188"/>
    <cellStyle name="注释 2" xfId="189"/>
    <cellStyle name="注释 3" xfId="190"/>
    <cellStyle name="常规_预算科_1" xfId="191"/>
    <cellStyle name="常规_12" xfId="192"/>
    <cellStyle name="常规_上海" xfId="193"/>
    <cellStyle name="千位分隔_2   草案表" xfId="19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4"/>
  </sheetPr>
  <dimension ref="A1:BD254"/>
  <sheetViews>
    <sheetView showZeros="0" workbookViewId="0">
      <selection activeCell="B8" sqref="B8"/>
    </sheetView>
  </sheetViews>
  <sheetFormatPr defaultColWidth="8.625" defaultRowHeight="22" customHeight="1"/>
  <cols>
    <col min="1" max="1" width="25.625" style="265" customWidth="1"/>
    <col min="2" max="2" width="11.625" style="266" customWidth="1"/>
    <col min="3" max="3" width="11.875" style="266" customWidth="1"/>
    <col min="4" max="4" width="8.125" style="266" customWidth="1"/>
    <col min="5" max="5" width="11.75" style="267" customWidth="1"/>
    <col min="6" max="6" width="10.25" style="267" customWidth="1"/>
    <col min="7" max="7" width="7.5" style="268" customWidth="1"/>
    <col min="8" max="33" width="9" style="265" customWidth="1"/>
    <col min="34" max="16384" width="8.625" style="265"/>
  </cols>
  <sheetData>
    <row r="1" customHeight="1" spans="1:7">
      <c r="A1" s="269" t="s">
        <v>0</v>
      </c>
      <c r="B1" s="269"/>
      <c r="C1" s="269"/>
      <c r="D1" s="269"/>
      <c r="E1" s="269"/>
      <c r="F1" s="269"/>
      <c r="G1" s="269"/>
    </row>
    <row r="2" customHeight="1" spans="1:43">
      <c r="A2" s="270"/>
      <c r="B2" s="271"/>
      <c r="C2" s="272"/>
      <c r="D2" s="272"/>
      <c r="F2" s="273" t="s">
        <v>1</v>
      </c>
      <c r="G2" s="273"/>
      <c r="H2" s="273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10"/>
      <c r="AN2" s="310"/>
      <c r="AO2" s="310"/>
      <c r="AP2" s="310"/>
      <c r="AQ2" s="310"/>
    </row>
    <row r="3" s="261" customFormat="1" customHeight="1" spans="1:47">
      <c r="A3" s="274" t="s">
        <v>2</v>
      </c>
      <c r="B3" s="275" t="s">
        <v>3</v>
      </c>
      <c r="C3" s="276" t="s">
        <v>4</v>
      </c>
      <c r="D3" s="277" t="s">
        <v>5</v>
      </c>
      <c r="E3" s="275" t="s">
        <v>6</v>
      </c>
      <c r="F3" s="278" t="s">
        <v>7</v>
      </c>
      <c r="G3" s="279" t="s">
        <v>8</v>
      </c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</row>
    <row r="4" s="262" customFormat="1" customHeight="1" spans="1:20">
      <c r="A4" s="281" t="s">
        <v>9</v>
      </c>
      <c r="B4" s="282">
        <f>B8+B31+B37</f>
        <v>750000</v>
      </c>
      <c r="C4" s="282">
        <f>C8+C31+C37</f>
        <v>786637</v>
      </c>
      <c r="D4" s="282">
        <v>15000</v>
      </c>
      <c r="E4" s="282">
        <f>E8+E31+E37</f>
        <v>825652</v>
      </c>
      <c r="F4" s="282">
        <v>54015</v>
      </c>
      <c r="G4" s="279">
        <v>7</v>
      </c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</row>
    <row r="5" s="262" customFormat="1" customHeight="1" spans="1:16">
      <c r="A5" s="284" t="s">
        <v>10</v>
      </c>
      <c r="B5" s="282">
        <f>B9+B31+B37</f>
        <v>572800</v>
      </c>
      <c r="C5" s="282">
        <f>C9+C31+C37</f>
        <v>617114</v>
      </c>
      <c r="D5" s="282">
        <v>15000</v>
      </c>
      <c r="E5" s="282">
        <f>E9+E31+E37</f>
        <v>655925</v>
      </c>
      <c r="F5" s="282">
        <f>F9+F31+F37</f>
        <v>53811</v>
      </c>
      <c r="G5" s="279">
        <v>8.93</v>
      </c>
      <c r="H5" s="283"/>
      <c r="I5" s="283"/>
      <c r="J5" s="283"/>
      <c r="K5" s="283"/>
      <c r="L5" s="283"/>
      <c r="M5" s="283"/>
      <c r="N5" s="283"/>
      <c r="O5" s="283"/>
      <c r="P5" s="283"/>
    </row>
    <row r="6" s="262" customFormat="1" customHeight="1" spans="1:16">
      <c r="A6" s="285" t="s">
        <v>11</v>
      </c>
      <c r="B6" s="282">
        <f>B4-B5</f>
        <v>177200</v>
      </c>
      <c r="C6" s="282">
        <f>C4-C5</f>
        <v>169523</v>
      </c>
      <c r="D6" s="282"/>
      <c r="E6" s="282">
        <f>E4-E5</f>
        <v>169727</v>
      </c>
      <c r="F6" s="282">
        <f>E6-C6</f>
        <v>204</v>
      </c>
      <c r="G6" s="279">
        <v>0</v>
      </c>
      <c r="H6" s="283"/>
      <c r="I6" s="283"/>
      <c r="J6" s="283"/>
      <c r="K6" s="283"/>
      <c r="L6" s="283"/>
      <c r="M6" s="283"/>
      <c r="N6" s="283"/>
      <c r="O6" s="283"/>
      <c r="P6" s="283"/>
    </row>
    <row r="7" s="262" customFormat="1" customHeight="1" spans="1:20">
      <c r="A7" s="284" t="s">
        <v>12</v>
      </c>
      <c r="B7" s="279">
        <f>B5/B4*100</f>
        <v>76.37</v>
      </c>
      <c r="C7" s="279">
        <f>C5/C4*100</f>
        <v>78.45</v>
      </c>
      <c r="D7" s="279"/>
      <c r="E7" s="279">
        <f>E5/E4*100</f>
        <v>79.44</v>
      </c>
      <c r="F7" s="282"/>
      <c r="G7" s="279">
        <f>F7/C7*100</f>
        <v>0</v>
      </c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</row>
    <row r="8" s="262" customFormat="1" customHeight="1" spans="1:20">
      <c r="A8" s="281" t="s">
        <v>13</v>
      </c>
      <c r="B8" s="282">
        <f>B9+B23</f>
        <v>481232</v>
      </c>
      <c r="C8" s="282">
        <f>C9+C23</f>
        <v>509019</v>
      </c>
      <c r="D8" s="282">
        <v>15000</v>
      </c>
      <c r="E8" s="282">
        <f>E9+E23</f>
        <v>522633</v>
      </c>
      <c r="F8" s="282">
        <v>28614</v>
      </c>
      <c r="G8" s="279">
        <v>5.79</v>
      </c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</row>
    <row r="9" s="262" customFormat="1" customHeight="1" spans="1:20">
      <c r="A9" s="284" t="s">
        <v>14</v>
      </c>
      <c r="B9" s="282">
        <f>SUM(B10:B22)</f>
        <v>304032</v>
      </c>
      <c r="C9" s="282">
        <f>SUM(C10:C22)</f>
        <v>339496</v>
      </c>
      <c r="D9" s="282">
        <v>15000</v>
      </c>
      <c r="E9" s="282">
        <v>352906</v>
      </c>
      <c r="F9" s="282">
        <v>28410</v>
      </c>
      <c r="G9" s="279">
        <v>8.76</v>
      </c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</row>
    <row r="10" s="262" customFormat="1" customHeight="1" spans="1:20">
      <c r="A10" s="286" t="s">
        <v>15</v>
      </c>
      <c r="B10" s="287">
        <v>93690</v>
      </c>
      <c r="C10" s="282">
        <v>93119</v>
      </c>
      <c r="D10" s="282"/>
      <c r="E10" s="287">
        <v>102431</v>
      </c>
      <c r="F10" s="282">
        <f>E10-C10</f>
        <v>9312</v>
      </c>
      <c r="G10" s="279">
        <f>F10/C10*100</f>
        <v>10</v>
      </c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</row>
    <row r="11" s="262" customFormat="1" customHeight="1" spans="1:20">
      <c r="A11" s="286" t="s">
        <v>16</v>
      </c>
      <c r="B11" s="282"/>
      <c r="C11" s="282">
        <v>1288</v>
      </c>
      <c r="D11" s="282"/>
      <c r="E11" s="282"/>
      <c r="F11" s="282" t="s">
        <v>17</v>
      </c>
      <c r="G11" s="279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</row>
    <row r="12" s="262" customFormat="1" customHeight="1" spans="1:20">
      <c r="A12" s="286" t="s">
        <v>18</v>
      </c>
      <c r="B12" s="282">
        <v>20295</v>
      </c>
      <c r="C12" s="282">
        <v>27529</v>
      </c>
      <c r="D12" s="282"/>
      <c r="E12" s="282">
        <v>30282</v>
      </c>
      <c r="F12" s="282">
        <f t="shared" ref="F12:F19" si="0">E12-C12</f>
        <v>2753</v>
      </c>
      <c r="G12" s="279">
        <f t="shared" ref="G12:G19" si="1">F12/C12*100</f>
        <v>10</v>
      </c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</row>
    <row r="13" s="262" customFormat="1" customHeight="1" spans="1:20">
      <c r="A13" s="286" t="s">
        <v>19</v>
      </c>
      <c r="B13" s="282">
        <v>10845</v>
      </c>
      <c r="C13" s="282">
        <v>12503</v>
      </c>
      <c r="D13" s="282"/>
      <c r="E13" s="282">
        <v>13753</v>
      </c>
      <c r="F13" s="282">
        <f t="shared" si="0"/>
        <v>1250</v>
      </c>
      <c r="G13" s="279">
        <f t="shared" si="1"/>
        <v>10</v>
      </c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</row>
    <row r="14" s="262" customFormat="1" customHeight="1" spans="1:20">
      <c r="A14" s="286" t="s">
        <v>20</v>
      </c>
      <c r="B14" s="282">
        <v>3</v>
      </c>
      <c r="C14" s="282">
        <v>18</v>
      </c>
      <c r="D14" s="282"/>
      <c r="E14" s="282">
        <v>20</v>
      </c>
      <c r="F14" s="282" t="s">
        <v>21</v>
      </c>
      <c r="G14" s="279" t="e">
        <f t="shared" si="1"/>
        <v>#VALUE!</v>
      </c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</row>
    <row r="15" s="262" customFormat="1" customHeight="1" spans="1:20">
      <c r="A15" s="286" t="s">
        <v>22</v>
      </c>
      <c r="B15" s="282">
        <v>21242</v>
      </c>
      <c r="C15" s="282">
        <v>17483</v>
      </c>
      <c r="D15" s="282"/>
      <c r="E15" s="282">
        <v>19231</v>
      </c>
      <c r="F15" s="282">
        <f t="shared" si="0"/>
        <v>1748</v>
      </c>
      <c r="G15" s="279">
        <f t="shared" si="1"/>
        <v>10</v>
      </c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</row>
    <row r="16" s="262" customFormat="1" customHeight="1" spans="1:20">
      <c r="A16" s="286" t="s">
        <v>23</v>
      </c>
      <c r="B16" s="282">
        <v>12652</v>
      </c>
      <c r="C16" s="282">
        <v>13905</v>
      </c>
      <c r="D16" s="282"/>
      <c r="E16" s="282">
        <v>15296</v>
      </c>
      <c r="F16" s="282">
        <f t="shared" si="0"/>
        <v>1391</v>
      </c>
      <c r="G16" s="279">
        <f t="shared" si="1"/>
        <v>10</v>
      </c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</row>
    <row r="17" s="262" customFormat="1" customHeight="1" spans="1:20">
      <c r="A17" s="286" t="s">
        <v>24</v>
      </c>
      <c r="B17" s="282">
        <v>6078</v>
      </c>
      <c r="C17" s="282">
        <v>6952</v>
      </c>
      <c r="D17" s="282"/>
      <c r="E17" s="282">
        <v>7647</v>
      </c>
      <c r="F17" s="282">
        <f t="shared" si="0"/>
        <v>695</v>
      </c>
      <c r="G17" s="279">
        <f t="shared" si="1"/>
        <v>10</v>
      </c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</row>
    <row r="18" s="262" customFormat="1" customHeight="1" spans="1:20">
      <c r="A18" s="286" t="s">
        <v>25</v>
      </c>
      <c r="B18" s="282">
        <v>11430</v>
      </c>
      <c r="C18" s="282">
        <v>12627</v>
      </c>
      <c r="D18" s="282"/>
      <c r="E18" s="282">
        <v>13890</v>
      </c>
      <c r="F18" s="282">
        <f t="shared" si="0"/>
        <v>1263</v>
      </c>
      <c r="G18" s="279">
        <f t="shared" si="1"/>
        <v>10</v>
      </c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</row>
    <row r="19" s="262" customFormat="1" customHeight="1" spans="1:20">
      <c r="A19" s="286" t="s">
        <v>26</v>
      </c>
      <c r="B19" s="282">
        <v>29270</v>
      </c>
      <c r="C19" s="282">
        <v>30917</v>
      </c>
      <c r="D19" s="282"/>
      <c r="E19" s="282">
        <v>34009</v>
      </c>
      <c r="F19" s="282">
        <f t="shared" si="0"/>
        <v>3092</v>
      </c>
      <c r="G19" s="279">
        <f t="shared" si="1"/>
        <v>10</v>
      </c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</row>
    <row r="20" s="262" customFormat="1" customHeight="1" spans="1:20">
      <c r="A20" s="286" t="s">
        <v>27</v>
      </c>
      <c r="B20" s="282"/>
      <c r="C20" s="282"/>
      <c r="D20" s="282"/>
      <c r="E20" s="282"/>
      <c r="F20" s="282"/>
      <c r="G20" s="279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</row>
    <row r="21" s="262" customFormat="1" customHeight="1" spans="1:20">
      <c r="A21" s="286" t="s">
        <v>28</v>
      </c>
      <c r="B21" s="282">
        <v>6620</v>
      </c>
      <c r="C21" s="282">
        <v>2752</v>
      </c>
      <c r="D21" s="282"/>
      <c r="E21" s="282">
        <v>6805</v>
      </c>
      <c r="F21" s="282">
        <f>E21-C21</f>
        <v>4053</v>
      </c>
      <c r="G21" s="279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</row>
    <row r="22" s="262" customFormat="1" customHeight="1" spans="1:20">
      <c r="A22" s="286" t="s">
        <v>29</v>
      </c>
      <c r="B22" s="282">
        <v>91907</v>
      </c>
      <c r="C22" s="282">
        <v>120403</v>
      </c>
      <c r="D22" s="282">
        <v>15000</v>
      </c>
      <c r="E22" s="282">
        <v>109543</v>
      </c>
      <c r="F22" s="282">
        <v>4140</v>
      </c>
      <c r="G22" s="279">
        <f>F22/C22*100</f>
        <v>3.44</v>
      </c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</row>
    <row r="23" s="262" customFormat="1" customHeight="1" spans="1:20">
      <c r="A23" s="288" t="s">
        <v>30</v>
      </c>
      <c r="B23" s="282">
        <f>B24+B26+B27+B28+B29+B30</f>
        <v>177200</v>
      </c>
      <c r="C23" s="282">
        <f>C24+C26+C27+C28+C29+C30</f>
        <v>169523</v>
      </c>
      <c r="D23" s="282"/>
      <c r="E23" s="282">
        <f>E24+E26+E27+E28+E29+E30</f>
        <v>169727</v>
      </c>
      <c r="F23" s="282">
        <f t="shared" ref="F23:F42" si="2">E23-C23</f>
        <v>204</v>
      </c>
      <c r="G23" s="279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</row>
    <row r="24" s="262" customFormat="1" customHeight="1" spans="1:20">
      <c r="A24" s="286" t="s">
        <v>31</v>
      </c>
      <c r="B24" s="282">
        <v>15120</v>
      </c>
      <c r="C24" s="282">
        <v>12894</v>
      </c>
      <c r="D24" s="282"/>
      <c r="E24" s="282">
        <v>14070</v>
      </c>
      <c r="F24" s="282">
        <f t="shared" si="2"/>
        <v>1176</v>
      </c>
      <c r="G24" s="279">
        <f>F24/C24*100</f>
        <v>9.12</v>
      </c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</row>
    <row r="25" s="262" customFormat="1" customHeight="1" spans="1:20">
      <c r="A25" s="289" t="s">
        <v>32</v>
      </c>
      <c r="B25" s="282">
        <v>15000</v>
      </c>
      <c r="C25" s="282">
        <v>12519</v>
      </c>
      <c r="D25" s="282"/>
      <c r="E25" s="282">
        <v>13770</v>
      </c>
      <c r="F25" s="282">
        <f t="shared" si="2"/>
        <v>1251</v>
      </c>
      <c r="G25" s="279">
        <f>F25/C25*100</f>
        <v>9.99</v>
      </c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</row>
    <row r="26" s="262" customFormat="1" customHeight="1" spans="1:20">
      <c r="A26" s="286" t="s">
        <v>33</v>
      </c>
      <c r="B26" s="282">
        <v>2180</v>
      </c>
      <c r="C26" s="282">
        <v>3480</v>
      </c>
      <c r="D26" s="282"/>
      <c r="E26" s="282">
        <v>1937</v>
      </c>
      <c r="F26" s="282">
        <f t="shared" si="2"/>
        <v>-1543</v>
      </c>
      <c r="G26" s="279">
        <f>F26/C26*100</f>
        <v>-44.34</v>
      </c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</row>
    <row r="27" s="262" customFormat="1" customHeight="1" spans="1:20">
      <c r="A27" s="286" t="s">
        <v>34</v>
      </c>
      <c r="B27" s="282">
        <v>340</v>
      </c>
      <c r="C27" s="282">
        <v>752</v>
      </c>
      <c r="D27" s="282"/>
      <c r="E27" s="282">
        <v>420</v>
      </c>
      <c r="F27" s="282">
        <f t="shared" si="2"/>
        <v>-332</v>
      </c>
      <c r="G27" s="279">
        <f>F27/C27*100</f>
        <v>-44.15</v>
      </c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</row>
    <row r="28" s="262" customFormat="1" customHeight="1" spans="1:20">
      <c r="A28" s="286" t="s">
        <v>35</v>
      </c>
      <c r="B28" s="282">
        <v>0</v>
      </c>
      <c r="C28" s="282"/>
      <c r="D28" s="282"/>
      <c r="E28" s="282"/>
      <c r="F28" s="282">
        <f t="shared" si="2"/>
        <v>0</v>
      </c>
      <c r="G28" s="279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</row>
    <row r="29" s="262" customFormat="1" customHeight="1" spans="1:20">
      <c r="A29" s="286" t="s">
        <v>36</v>
      </c>
      <c r="B29" s="282">
        <v>159560</v>
      </c>
      <c r="C29" s="282">
        <v>152294</v>
      </c>
      <c r="D29" s="282"/>
      <c r="E29" s="282">
        <v>153300</v>
      </c>
      <c r="F29" s="282">
        <f t="shared" si="2"/>
        <v>1006</v>
      </c>
      <c r="G29" s="279">
        <f>F29/C29*100</f>
        <v>0.66</v>
      </c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</row>
    <row r="30" s="262" customFormat="1" customHeight="1" spans="1:20">
      <c r="A30" s="288" t="s">
        <v>37</v>
      </c>
      <c r="B30" s="282">
        <v>0</v>
      </c>
      <c r="C30" s="282">
        <v>103</v>
      </c>
      <c r="D30" s="282"/>
      <c r="E30" s="282"/>
      <c r="F30" s="282"/>
      <c r="G30" s="279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</row>
    <row r="31" s="262" customFormat="1" customHeight="1" spans="1:20">
      <c r="A31" s="281" t="s">
        <v>38</v>
      </c>
      <c r="B31" s="282">
        <f>SUM(B32:B36)</f>
        <v>219293</v>
      </c>
      <c r="C31" s="282">
        <f>SUM(C32:C36)</f>
        <v>223575</v>
      </c>
      <c r="D31" s="282"/>
      <c r="E31" s="282">
        <f>SUM(E32:E36)</f>
        <v>244044</v>
      </c>
      <c r="F31" s="282">
        <f t="shared" si="2"/>
        <v>20469</v>
      </c>
      <c r="G31" s="279">
        <f>F31/C31*100</f>
        <v>9.16</v>
      </c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</row>
    <row r="32" s="262" customFormat="1" customHeight="1" spans="1:20">
      <c r="A32" s="290" t="s">
        <v>39</v>
      </c>
      <c r="B32" s="282">
        <v>124920</v>
      </c>
      <c r="C32" s="282">
        <v>124159</v>
      </c>
      <c r="D32" s="282"/>
      <c r="E32" s="282">
        <f>C32*1.1</f>
        <v>136575</v>
      </c>
      <c r="F32" s="282">
        <f t="shared" si="2"/>
        <v>12416</v>
      </c>
      <c r="G32" s="279">
        <f>F32/C32*100</f>
        <v>10</v>
      </c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</row>
    <row r="33" s="262" customFormat="1" customHeight="1" spans="1:20">
      <c r="A33" s="290" t="s">
        <v>40</v>
      </c>
      <c r="B33" s="282"/>
      <c r="C33" s="291">
        <v>1717</v>
      </c>
      <c r="D33" s="291"/>
      <c r="E33" s="282"/>
      <c r="F33" s="282"/>
      <c r="G33" s="279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</row>
    <row r="34" s="262" customFormat="1" customHeight="1" spans="1:20">
      <c r="A34" s="290" t="s">
        <v>41</v>
      </c>
      <c r="B34" s="282">
        <v>27646</v>
      </c>
      <c r="C34" s="282">
        <v>11916</v>
      </c>
      <c r="D34" s="282"/>
      <c r="E34" s="282">
        <f>C34*1.1</f>
        <v>13108</v>
      </c>
      <c r="F34" s="282">
        <f>E34-C34</f>
        <v>1192</v>
      </c>
      <c r="G34" s="279">
        <f>F34/C34*100</f>
        <v>10</v>
      </c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</row>
    <row r="35" s="262" customFormat="1" customHeight="1" spans="1:20">
      <c r="A35" s="290" t="s">
        <v>42</v>
      </c>
      <c r="B35" s="282">
        <v>43488</v>
      </c>
      <c r="C35" s="282">
        <v>58991</v>
      </c>
      <c r="D35" s="282"/>
      <c r="E35" s="282">
        <f>C35*1.1</f>
        <v>64890</v>
      </c>
      <c r="F35" s="282">
        <f>E35-C35</f>
        <v>5899</v>
      </c>
      <c r="G35" s="279">
        <f>F35/C35*100</f>
        <v>10</v>
      </c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</row>
    <row r="36" s="262" customFormat="1" customHeight="1" spans="1:20">
      <c r="A36" s="290" t="s">
        <v>43</v>
      </c>
      <c r="B36" s="282">
        <v>23239</v>
      </c>
      <c r="C36" s="282">
        <v>26792</v>
      </c>
      <c r="D36" s="282"/>
      <c r="E36" s="282">
        <f>C36*1.1</f>
        <v>29471</v>
      </c>
      <c r="F36" s="282">
        <f>E36-C36</f>
        <v>2679</v>
      </c>
      <c r="G36" s="279">
        <f>F36/C36*100</f>
        <v>10</v>
      </c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</row>
    <row r="37" s="263" customFormat="1" customHeight="1" spans="1:20">
      <c r="A37" s="292" t="s">
        <v>44</v>
      </c>
      <c r="B37" s="282">
        <f>SUM(B38:B43)</f>
        <v>49475</v>
      </c>
      <c r="C37" s="282">
        <f>SUM(C38:C43)</f>
        <v>54043</v>
      </c>
      <c r="D37" s="282"/>
      <c r="E37" s="282">
        <v>58975</v>
      </c>
      <c r="F37" s="282">
        <f>E37-C37</f>
        <v>4932</v>
      </c>
      <c r="G37" s="279">
        <f>F37/C37*100</f>
        <v>9.13</v>
      </c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</row>
    <row r="38" s="263" customFormat="1" customHeight="1" spans="1:20">
      <c r="A38" s="290" t="s">
        <v>45</v>
      </c>
      <c r="B38" s="282">
        <v>31230</v>
      </c>
      <c r="C38" s="282">
        <v>31040</v>
      </c>
      <c r="D38" s="282"/>
      <c r="E38" s="282">
        <v>34144</v>
      </c>
      <c r="F38" s="282">
        <f>E38-C38</f>
        <v>3104</v>
      </c>
      <c r="G38" s="279">
        <f>F38/C38*100</f>
        <v>10</v>
      </c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</row>
    <row r="39" s="263" customFormat="1" customHeight="1" spans="1:20">
      <c r="A39" s="290" t="s">
        <v>46</v>
      </c>
      <c r="B39" s="282"/>
      <c r="C39" s="282">
        <v>429</v>
      </c>
      <c r="D39" s="282"/>
      <c r="E39" s="282"/>
      <c r="F39" s="282"/>
      <c r="G39" s="279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</row>
    <row r="40" s="263" customFormat="1" customHeight="1" spans="1:20">
      <c r="A40" s="290" t="s">
        <v>47</v>
      </c>
      <c r="B40" s="282">
        <v>8698</v>
      </c>
      <c r="C40" s="282">
        <v>11798</v>
      </c>
      <c r="D40" s="282"/>
      <c r="E40" s="282">
        <v>12978</v>
      </c>
      <c r="F40" s="282">
        <f>E40-C40</f>
        <v>1180</v>
      </c>
      <c r="G40" s="279">
        <f>F40/C40*100</f>
        <v>10</v>
      </c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</row>
    <row r="41" s="263" customFormat="1" customHeight="1" spans="1:20">
      <c r="A41" s="290" t="s">
        <v>48</v>
      </c>
      <c r="B41" s="282">
        <v>4648</v>
      </c>
      <c r="C41" s="282">
        <v>5358</v>
      </c>
      <c r="D41" s="282"/>
      <c r="E41" s="282">
        <v>5894</v>
      </c>
      <c r="F41" s="282">
        <f>E41-C41</f>
        <v>536</v>
      </c>
      <c r="G41" s="279">
        <f>F41/C41*100</f>
        <v>10</v>
      </c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</row>
    <row r="42" s="263" customFormat="1" customHeight="1" spans="1:20">
      <c r="A42" s="290" t="s">
        <v>49</v>
      </c>
      <c r="B42" s="282">
        <v>1</v>
      </c>
      <c r="C42" s="282">
        <v>6</v>
      </c>
      <c r="D42" s="282"/>
      <c r="E42" s="282">
        <v>7</v>
      </c>
      <c r="F42" s="282">
        <f>E42-C42</f>
        <v>1</v>
      </c>
      <c r="G42" s="279">
        <f>F42/C42*100</f>
        <v>16.67</v>
      </c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</row>
    <row r="43" s="263" customFormat="1" customHeight="1" spans="1:20">
      <c r="A43" s="290" t="s">
        <v>50</v>
      </c>
      <c r="B43" s="282">
        <v>4898</v>
      </c>
      <c r="C43" s="282">
        <v>5412</v>
      </c>
      <c r="D43" s="282"/>
      <c r="E43" s="282">
        <v>5953</v>
      </c>
      <c r="F43" s="282">
        <f>E43-C43</f>
        <v>541</v>
      </c>
      <c r="G43" s="279">
        <f>F43/C43*100</f>
        <v>10</v>
      </c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</row>
    <row r="44" s="264" customFormat="1" customHeight="1" spans="1:48">
      <c r="A44" s="294"/>
      <c r="B44" s="295"/>
      <c r="C44" s="296"/>
      <c r="D44" s="296"/>
      <c r="E44" s="297"/>
      <c r="F44" s="297"/>
      <c r="G44" s="298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</row>
    <row r="45" s="264" customFormat="1" customHeight="1" spans="1:48">
      <c r="A45" s="294"/>
      <c r="B45" s="295"/>
      <c r="C45" s="296"/>
      <c r="D45" s="296"/>
      <c r="E45" s="297"/>
      <c r="F45" s="297"/>
      <c r="G45" s="298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</row>
    <row r="46" s="264" customFormat="1" customHeight="1" spans="1:48">
      <c r="A46" s="294"/>
      <c r="B46" s="295"/>
      <c r="C46" s="299"/>
      <c r="D46" s="299"/>
      <c r="E46" s="300"/>
      <c r="F46" s="300"/>
      <c r="G46" s="298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</row>
    <row r="47" s="264" customFormat="1" customHeight="1" spans="1:48">
      <c r="A47" s="294"/>
      <c r="B47" s="295"/>
      <c r="C47" s="296"/>
      <c r="D47" s="296"/>
      <c r="E47" s="297"/>
      <c r="F47" s="297"/>
      <c r="G47" s="298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</row>
    <row r="48" customHeight="1" spans="1:56">
      <c r="A48" s="294"/>
      <c r="B48" s="295"/>
      <c r="C48" s="301"/>
      <c r="D48" s="301"/>
      <c r="E48" s="302"/>
      <c r="F48" s="302"/>
      <c r="G48" s="303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</row>
    <row r="49" customHeight="1" spans="1:56">
      <c r="A49" s="304"/>
      <c r="C49" s="301"/>
      <c r="D49" s="301"/>
      <c r="E49" s="302"/>
      <c r="F49" s="302"/>
      <c r="G49" s="303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</row>
    <row r="50" customHeight="1" spans="1:56">
      <c r="A50" s="304"/>
      <c r="C50" s="301"/>
      <c r="D50" s="301"/>
      <c r="E50" s="302"/>
      <c r="F50" s="302"/>
      <c r="G50" s="303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4"/>
    </row>
    <row r="51" customHeight="1" spans="1:56">
      <c r="A51" s="304"/>
      <c r="C51" s="301"/>
      <c r="D51" s="301"/>
      <c r="E51" s="302"/>
      <c r="F51" s="302"/>
      <c r="G51" s="303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4"/>
    </row>
    <row r="52" customHeight="1" spans="1:56">
      <c r="A52" s="304"/>
      <c r="C52" s="305"/>
      <c r="D52" s="305"/>
      <c r="E52" s="306"/>
      <c r="F52" s="306"/>
      <c r="G52" s="303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</row>
    <row r="53" customHeight="1" spans="1:56">
      <c r="A53" s="307"/>
      <c r="B53" s="308"/>
      <c r="C53" s="301"/>
      <c r="D53" s="301"/>
      <c r="E53" s="302"/>
      <c r="F53" s="302"/>
      <c r="G53" s="303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4"/>
    </row>
    <row r="54" customHeight="1" spans="1:56">
      <c r="A54" s="307"/>
      <c r="B54" s="308"/>
      <c r="C54" s="301"/>
      <c r="D54" s="301"/>
      <c r="E54" s="302"/>
      <c r="F54" s="302"/>
      <c r="G54" s="303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4"/>
    </row>
    <row r="55" customHeight="1" spans="1:56">
      <c r="A55" s="307"/>
      <c r="B55" s="308"/>
      <c r="C55" s="301"/>
      <c r="D55" s="301"/>
      <c r="E55" s="302"/>
      <c r="F55" s="302"/>
      <c r="G55" s="303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</row>
    <row r="56" customHeight="1" spans="1:52">
      <c r="A56" s="307"/>
      <c r="B56" s="308"/>
      <c r="C56" s="301"/>
      <c r="D56" s="301"/>
      <c r="E56" s="302"/>
      <c r="F56" s="302"/>
      <c r="G56" s="303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</row>
    <row r="57" customHeight="1" spans="1:52">
      <c r="A57" s="307"/>
      <c r="B57" s="308"/>
      <c r="C57" s="301"/>
      <c r="D57" s="301"/>
      <c r="E57" s="302"/>
      <c r="F57" s="306"/>
      <c r="G57" s="303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</row>
    <row r="58" customHeight="1" spans="1:52">
      <c r="A58" s="307"/>
      <c r="B58" s="308"/>
      <c r="C58" s="301"/>
      <c r="D58" s="301"/>
      <c r="E58" s="302"/>
      <c r="F58" s="302"/>
      <c r="G58" s="303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</row>
    <row r="59" customHeight="1" spans="1:52">
      <c r="A59" s="307"/>
      <c r="B59" s="308"/>
      <c r="C59" s="301"/>
      <c r="D59" s="301"/>
      <c r="E59" s="302"/>
      <c r="F59" s="302"/>
      <c r="G59" s="303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</row>
    <row r="60" customHeight="1" spans="1:52">
      <c r="A60" s="307"/>
      <c r="B60" s="308"/>
      <c r="C60" s="301"/>
      <c r="D60" s="301"/>
      <c r="E60" s="302"/>
      <c r="F60" s="302"/>
      <c r="G60" s="303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</row>
    <row r="61" customHeight="1" spans="1:52">
      <c r="A61" s="307"/>
      <c r="B61" s="308"/>
      <c r="C61" s="301"/>
      <c r="D61" s="301"/>
      <c r="E61" s="302"/>
      <c r="F61" s="302"/>
      <c r="G61" s="303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</row>
    <row r="62" customHeight="1" spans="1:52">
      <c r="A62" s="304"/>
      <c r="C62" s="305"/>
      <c r="D62" s="305"/>
      <c r="E62" s="306"/>
      <c r="F62" s="306"/>
      <c r="G62" s="303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</row>
    <row r="63" customHeight="1" spans="1:52">
      <c r="A63" s="309"/>
      <c r="B63" s="305"/>
      <c r="C63" s="305"/>
      <c r="D63" s="305"/>
      <c r="E63" s="306"/>
      <c r="F63" s="306"/>
      <c r="G63" s="303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</row>
    <row r="64" customHeight="1" spans="1:52">
      <c r="A64" s="304"/>
      <c r="C64" s="305"/>
      <c r="D64" s="305"/>
      <c r="E64" s="306"/>
      <c r="F64" s="306"/>
      <c r="G64" s="303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</row>
    <row r="65" customHeight="1" spans="1:52">
      <c r="A65" s="304"/>
      <c r="C65" s="305"/>
      <c r="D65" s="305"/>
      <c r="E65" s="306"/>
      <c r="F65" s="306"/>
      <c r="G65" s="303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</row>
    <row r="66" customHeight="1" spans="1:52">
      <c r="A66" s="304"/>
      <c r="C66" s="305"/>
      <c r="D66" s="305"/>
      <c r="E66" s="306"/>
      <c r="F66" s="306"/>
      <c r="G66" s="303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</row>
    <row r="67" customHeight="1" spans="1:52">
      <c r="A67" s="304"/>
      <c r="C67" s="305"/>
      <c r="D67" s="305"/>
      <c r="E67" s="306"/>
      <c r="F67" s="306"/>
      <c r="G67" s="303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</row>
    <row r="68" customHeight="1" spans="1:52">
      <c r="A68" s="304"/>
      <c r="C68" s="305"/>
      <c r="D68" s="305"/>
      <c r="E68" s="306"/>
      <c r="F68" s="306"/>
      <c r="G68" s="303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</row>
    <row r="69" customHeight="1" spans="1:52">
      <c r="A69" s="304"/>
      <c r="C69" s="305"/>
      <c r="D69" s="305"/>
      <c r="E69" s="306"/>
      <c r="F69" s="306"/>
      <c r="G69" s="303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</row>
    <row r="70" customHeight="1" spans="1:52">
      <c r="A70" s="304"/>
      <c r="C70" s="305"/>
      <c r="D70" s="305"/>
      <c r="E70" s="306"/>
      <c r="F70" s="306"/>
      <c r="G70" s="303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</row>
    <row r="71" customHeight="1" spans="1:52">
      <c r="A71" s="304"/>
      <c r="C71" s="305"/>
      <c r="D71" s="305"/>
      <c r="E71" s="306"/>
      <c r="F71" s="306"/>
      <c r="G71" s="303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</row>
    <row r="72" customHeight="1" spans="1:52">
      <c r="A72" s="304"/>
      <c r="C72" s="305"/>
      <c r="D72" s="305"/>
      <c r="E72" s="306"/>
      <c r="F72" s="306"/>
      <c r="G72" s="303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</row>
    <row r="73" customHeight="1" spans="1:52">
      <c r="A73" s="304"/>
      <c r="C73" s="305"/>
      <c r="D73" s="305"/>
      <c r="E73" s="306"/>
      <c r="F73" s="306"/>
      <c r="G73" s="303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</row>
    <row r="74" customHeight="1" spans="1:52">
      <c r="A74" s="304"/>
      <c r="C74" s="305"/>
      <c r="D74" s="305"/>
      <c r="E74" s="306"/>
      <c r="F74" s="306"/>
      <c r="G74" s="303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4"/>
      <c r="AA74" s="304"/>
      <c r="AB74" s="304"/>
      <c r="AC74" s="304"/>
      <c r="AD74" s="304"/>
      <c r="AE74" s="304"/>
      <c r="AF74" s="304"/>
      <c r="AG74" s="304"/>
      <c r="AH74" s="304"/>
      <c r="AI74" s="304"/>
      <c r="AJ74" s="304"/>
      <c r="AK74" s="304"/>
      <c r="AL74" s="304"/>
      <c r="AM74" s="304"/>
      <c r="AN74" s="304"/>
      <c r="AO74" s="304"/>
      <c r="AP74" s="304"/>
      <c r="AQ74" s="304"/>
      <c r="AR74" s="304"/>
      <c r="AS74" s="304"/>
      <c r="AT74" s="304"/>
      <c r="AU74" s="304"/>
      <c r="AV74" s="304"/>
      <c r="AW74" s="304"/>
      <c r="AX74" s="304"/>
      <c r="AY74" s="304"/>
      <c r="AZ74" s="304"/>
    </row>
    <row r="75" customHeight="1" spans="1:52">
      <c r="A75" s="304"/>
      <c r="C75" s="305"/>
      <c r="D75" s="305"/>
      <c r="E75" s="306"/>
      <c r="F75" s="306"/>
      <c r="G75" s="303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4"/>
      <c r="AA75" s="304"/>
      <c r="AB75" s="304"/>
      <c r="AC75" s="304"/>
      <c r="AD75" s="304"/>
      <c r="AE75" s="304"/>
      <c r="AF75" s="304"/>
      <c r="AG75" s="304"/>
      <c r="AH75" s="304"/>
      <c r="AI75" s="304"/>
      <c r="AJ75" s="304"/>
      <c r="AK75" s="304"/>
      <c r="AL75" s="304"/>
      <c r="AM75" s="304"/>
      <c r="AN75" s="304"/>
      <c r="AO75" s="304"/>
      <c r="AP75" s="304"/>
      <c r="AQ75" s="304"/>
      <c r="AR75" s="304"/>
      <c r="AS75" s="304"/>
      <c r="AT75" s="304"/>
      <c r="AU75" s="304"/>
      <c r="AV75" s="304"/>
      <c r="AW75" s="304"/>
      <c r="AX75" s="304"/>
      <c r="AY75" s="304"/>
      <c r="AZ75" s="304"/>
    </row>
    <row r="76" customHeight="1" spans="1:52">
      <c r="A76" s="304"/>
      <c r="C76" s="305"/>
      <c r="D76" s="305"/>
      <c r="E76" s="306"/>
      <c r="F76" s="306"/>
      <c r="G76" s="303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  <c r="AA76" s="304"/>
      <c r="AB76" s="304"/>
      <c r="AC76" s="304"/>
      <c r="AD76" s="304"/>
      <c r="AE76" s="304"/>
      <c r="AF76" s="304"/>
      <c r="AG76" s="304"/>
      <c r="AH76" s="304"/>
      <c r="AI76" s="304"/>
      <c r="AJ76" s="304"/>
      <c r="AK76" s="304"/>
      <c r="AL76" s="304"/>
      <c r="AM76" s="304"/>
      <c r="AN76" s="304"/>
      <c r="AO76" s="304"/>
      <c r="AP76" s="304"/>
      <c r="AQ76" s="304"/>
      <c r="AR76" s="304"/>
      <c r="AS76" s="304"/>
      <c r="AT76" s="304"/>
      <c r="AU76" s="304"/>
      <c r="AV76" s="304"/>
      <c r="AW76" s="304"/>
      <c r="AX76" s="304"/>
      <c r="AY76" s="304"/>
      <c r="AZ76" s="304"/>
    </row>
    <row r="77" customHeight="1" spans="1:52">
      <c r="A77" s="304"/>
      <c r="C77" s="301"/>
      <c r="D77" s="301"/>
      <c r="E77" s="302"/>
      <c r="F77" s="306"/>
      <c r="G77" s="303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Q77" s="304"/>
      <c r="AR77" s="304"/>
      <c r="AS77" s="304"/>
      <c r="AT77" s="304"/>
      <c r="AU77" s="304"/>
      <c r="AV77" s="304"/>
      <c r="AW77" s="304"/>
      <c r="AX77" s="304"/>
      <c r="AY77" s="304"/>
      <c r="AZ77" s="304"/>
    </row>
    <row r="78" customHeight="1" spans="1:52">
      <c r="A78" s="304"/>
      <c r="C78" s="305"/>
      <c r="D78" s="305"/>
      <c r="E78" s="306"/>
      <c r="F78" s="306"/>
      <c r="G78" s="303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4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4"/>
      <c r="AQ78" s="304"/>
      <c r="AR78" s="304"/>
      <c r="AS78" s="304"/>
      <c r="AT78" s="304"/>
      <c r="AU78" s="304"/>
      <c r="AV78" s="304"/>
      <c r="AW78" s="304"/>
      <c r="AX78" s="304"/>
      <c r="AY78" s="304"/>
      <c r="AZ78" s="304"/>
    </row>
    <row r="79" customHeight="1" spans="1:52">
      <c r="A79" s="304"/>
      <c r="C79" s="305"/>
      <c r="D79" s="305"/>
      <c r="E79" s="306"/>
      <c r="F79" s="306"/>
      <c r="G79" s="303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  <c r="AZ79" s="304"/>
    </row>
    <row r="80" customHeight="1" spans="1:52">
      <c r="A80" s="304"/>
      <c r="C80" s="301"/>
      <c r="D80" s="301"/>
      <c r="E80" s="302"/>
      <c r="F80" s="306"/>
      <c r="G80" s="303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4"/>
      <c r="AT80" s="304"/>
      <c r="AU80" s="304"/>
      <c r="AV80" s="304"/>
      <c r="AW80" s="304"/>
      <c r="AX80" s="304"/>
      <c r="AY80" s="304"/>
      <c r="AZ80" s="304"/>
    </row>
    <row r="81" customHeight="1" spans="1:52">
      <c r="A81" s="304"/>
      <c r="C81" s="305"/>
      <c r="D81" s="305"/>
      <c r="E81" s="306"/>
      <c r="F81" s="306"/>
      <c r="G81" s="303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  <c r="AC81" s="304"/>
      <c r="AD81" s="304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  <c r="AO81" s="304"/>
      <c r="AP81" s="304"/>
      <c r="AQ81" s="304"/>
      <c r="AR81" s="304"/>
      <c r="AS81" s="304"/>
      <c r="AT81" s="304"/>
      <c r="AU81" s="304"/>
      <c r="AV81" s="304"/>
      <c r="AW81" s="304"/>
      <c r="AX81" s="304"/>
      <c r="AY81" s="304"/>
      <c r="AZ81" s="304"/>
    </row>
    <row r="82" customHeight="1" spans="1:52">
      <c r="A82" s="304"/>
      <c r="C82" s="301"/>
      <c r="D82" s="301"/>
      <c r="E82" s="306"/>
      <c r="F82" s="306"/>
      <c r="G82" s="303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  <c r="AA82" s="304"/>
      <c r="AB82" s="304"/>
      <c r="AC82" s="304"/>
      <c r="AD82" s="304"/>
      <c r="AE82" s="304"/>
      <c r="AF82" s="304"/>
      <c r="AG82" s="304"/>
      <c r="AH82" s="304"/>
      <c r="AI82" s="304"/>
      <c r="AJ82" s="304"/>
      <c r="AK82" s="304"/>
      <c r="AL82" s="304"/>
      <c r="AM82" s="304"/>
      <c r="AN82" s="304"/>
      <c r="AO82" s="304"/>
      <c r="AP82" s="304"/>
      <c r="AQ82" s="304"/>
      <c r="AR82" s="304"/>
      <c r="AS82" s="304"/>
      <c r="AT82" s="304"/>
      <c r="AU82" s="304"/>
      <c r="AV82" s="304"/>
      <c r="AW82" s="304"/>
      <c r="AX82" s="304"/>
      <c r="AY82" s="304"/>
      <c r="AZ82" s="304"/>
    </row>
    <row r="83" customHeight="1" spans="1:52">
      <c r="A83" s="304"/>
      <c r="C83" s="301"/>
      <c r="D83" s="301"/>
      <c r="E83" s="302"/>
      <c r="F83" s="302"/>
      <c r="G83" s="303"/>
      <c r="H83" s="304"/>
      <c r="I83" s="304"/>
      <c r="J83" s="304"/>
      <c r="K83" s="304"/>
      <c r="L83" s="304"/>
      <c r="M83" s="304"/>
      <c r="N83" s="304"/>
      <c r="O83" s="304"/>
      <c r="P83" s="304"/>
      <c r="Q83" s="304"/>
      <c r="R83" s="304"/>
      <c r="S83" s="304"/>
      <c r="T83" s="304"/>
      <c r="U83" s="304"/>
      <c r="V83" s="304"/>
      <c r="W83" s="304"/>
      <c r="X83" s="304"/>
      <c r="Y83" s="304"/>
      <c r="Z83" s="304"/>
      <c r="AA83" s="304"/>
      <c r="AB83" s="304"/>
      <c r="AC83" s="304"/>
      <c r="AD83" s="304"/>
      <c r="AE83" s="304"/>
      <c r="AF83" s="304"/>
      <c r="AG83" s="304"/>
      <c r="AH83" s="304"/>
      <c r="AI83" s="304"/>
      <c r="AJ83" s="304"/>
      <c r="AK83" s="304"/>
      <c r="AL83" s="304"/>
      <c r="AM83" s="304"/>
      <c r="AN83" s="304"/>
      <c r="AO83" s="304"/>
      <c r="AP83" s="304"/>
      <c r="AQ83" s="304"/>
      <c r="AR83" s="304"/>
      <c r="AS83" s="304"/>
      <c r="AT83" s="304"/>
      <c r="AU83" s="304"/>
      <c r="AV83" s="304"/>
      <c r="AW83" s="304"/>
      <c r="AX83" s="304"/>
      <c r="AY83" s="304"/>
      <c r="AZ83" s="304"/>
    </row>
    <row r="84" customHeight="1" spans="1:52">
      <c r="A84" s="304"/>
      <c r="C84" s="305"/>
      <c r="D84" s="305"/>
      <c r="E84" s="306"/>
      <c r="F84" s="306"/>
      <c r="G84" s="303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  <c r="AA84" s="304"/>
      <c r="AB84" s="304"/>
      <c r="AC84" s="304"/>
      <c r="AD84" s="304"/>
      <c r="AE84" s="304"/>
      <c r="AF84" s="304"/>
      <c r="AG84" s="304"/>
      <c r="AH84" s="304"/>
      <c r="AI84" s="304"/>
      <c r="AJ84" s="304"/>
      <c r="AK84" s="304"/>
      <c r="AL84" s="304"/>
      <c r="AM84" s="304"/>
      <c r="AN84" s="304"/>
      <c r="AO84" s="304"/>
      <c r="AP84" s="304"/>
      <c r="AQ84" s="304"/>
      <c r="AR84" s="304"/>
      <c r="AS84" s="304"/>
      <c r="AT84" s="304"/>
      <c r="AU84" s="304"/>
      <c r="AV84" s="304"/>
      <c r="AW84" s="304"/>
      <c r="AX84" s="304"/>
      <c r="AY84" s="304"/>
      <c r="AZ84" s="304"/>
    </row>
    <row r="85" customHeight="1" spans="1:52">
      <c r="A85" s="304"/>
      <c r="C85" s="301"/>
      <c r="D85" s="301"/>
      <c r="E85" s="302"/>
      <c r="F85" s="306"/>
      <c r="G85" s="303"/>
      <c r="H85" s="304"/>
      <c r="I85" s="304"/>
      <c r="J85" s="304"/>
      <c r="K85" s="304"/>
      <c r="L85" s="304"/>
      <c r="M85" s="304"/>
      <c r="N85" s="304"/>
      <c r="O85" s="304"/>
      <c r="P85" s="304"/>
      <c r="Q85" s="304"/>
      <c r="R85" s="304"/>
      <c r="S85" s="304"/>
      <c r="T85" s="304"/>
      <c r="U85" s="304"/>
      <c r="V85" s="304"/>
      <c r="W85" s="304"/>
      <c r="X85" s="304"/>
      <c r="Y85" s="304"/>
      <c r="Z85" s="304"/>
      <c r="AA85" s="304"/>
      <c r="AB85" s="304"/>
      <c r="AC85" s="304"/>
      <c r="AD85" s="304"/>
      <c r="AE85" s="304"/>
      <c r="AF85" s="304"/>
      <c r="AG85" s="304"/>
      <c r="AH85" s="304"/>
      <c r="AI85" s="304"/>
      <c r="AJ85" s="304"/>
      <c r="AK85" s="304"/>
      <c r="AL85" s="304"/>
      <c r="AM85" s="304"/>
      <c r="AN85" s="304"/>
      <c r="AO85" s="304"/>
      <c r="AP85" s="304"/>
      <c r="AQ85" s="304"/>
      <c r="AR85" s="304"/>
      <c r="AS85" s="304"/>
      <c r="AT85" s="304"/>
      <c r="AU85" s="304"/>
      <c r="AV85" s="304"/>
      <c r="AW85" s="304"/>
      <c r="AX85" s="304"/>
      <c r="AY85" s="304"/>
      <c r="AZ85" s="304"/>
    </row>
    <row r="86" customHeight="1" spans="1:52">
      <c r="A86" s="304"/>
      <c r="C86" s="301"/>
      <c r="D86" s="301"/>
      <c r="E86" s="302"/>
      <c r="F86" s="302"/>
      <c r="G86" s="303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4"/>
      <c r="T86" s="304"/>
      <c r="U86" s="304"/>
      <c r="V86" s="304"/>
      <c r="W86" s="304"/>
      <c r="X86" s="304"/>
      <c r="Y86" s="304"/>
      <c r="Z86" s="304"/>
      <c r="AA86" s="304"/>
      <c r="AB86" s="304"/>
      <c r="AC86" s="304"/>
      <c r="AD86" s="304"/>
      <c r="AE86" s="304"/>
      <c r="AF86" s="304"/>
      <c r="AG86" s="304"/>
      <c r="AH86" s="304"/>
      <c r="AI86" s="304"/>
      <c r="AJ86" s="304"/>
      <c r="AK86" s="304"/>
      <c r="AL86" s="304"/>
      <c r="AM86" s="304"/>
      <c r="AN86" s="304"/>
      <c r="AO86" s="304"/>
      <c r="AP86" s="304"/>
      <c r="AQ86" s="304"/>
      <c r="AR86" s="304"/>
      <c r="AS86" s="304"/>
      <c r="AT86" s="304"/>
      <c r="AU86" s="304"/>
      <c r="AV86" s="304"/>
      <c r="AW86" s="304"/>
      <c r="AX86" s="304"/>
      <c r="AY86" s="304"/>
      <c r="AZ86" s="304"/>
    </row>
    <row r="87" customHeight="1" spans="1:52">
      <c r="A87" s="304"/>
      <c r="C87" s="305"/>
      <c r="D87" s="305"/>
      <c r="E87" s="306"/>
      <c r="F87" s="306"/>
      <c r="G87" s="303"/>
      <c r="H87" s="304"/>
      <c r="I87" s="304"/>
      <c r="J87" s="304"/>
      <c r="K87" s="304"/>
      <c r="L87" s="304"/>
      <c r="M87" s="304"/>
      <c r="N87" s="304"/>
      <c r="O87" s="304"/>
      <c r="P87" s="304"/>
      <c r="Q87" s="304"/>
      <c r="R87" s="304"/>
      <c r="S87" s="304"/>
      <c r="T87" s="304"/>
      <c r="U87" s="304"/>
      <c r="V87" s="304"/>
      <c r="W87" s="304"/>
      <c r="X87" s="304"/>
      <c r="Y87" s="304"/>
      <c r="Z87" s="304"/>
      <c r="AA87" s="304"/>
      <c r="AB87" s="304"/>
      <c r="AC87" s="304"/>
      <c r="AD87" s="304"/>
      <c r="AE87" s="304"/>
      <c r="AF87" s="304"/>
      <c r="AG87" s="304"/>
      <c r="AH87" s="304"/>
      <c r="AI87" s="304"/>
      <c r="AJ87" s="304"/>
      <c r="AK87" s="304"/>
      <c r="AL87" s="304"/>
      <c r="AM87" s="304"/>
      <c r="AN87" s="304"/>
      <c r="AO87" s="304"/>
      <c r="AP87" s="304"/>
      <c r="AQ87" s="304"/>
      <c r="AR87" s="304"/>
      <c r="AS87" s="304"/>
      <c r="AT87" s="304"/>
      <c r="AU87" s="304"/>
      <c r="AV87" s="304"/>
      <c r="AW87" s="304"/>
      <c r="AX87" s="304"/>
      <c r="AY87" s="304"/>
      <c r="AZ87" s="304"/>
    </row>
    <row r="88" customHeight="1" spans="1:52">
      <c r="A88" s="304"/>
      <c r="C88" s="301"/>
      <c r="D88" s="301"/>
      <c r="E88" s="302"/>
      <c r="F88" s="306"/>
      <c r="G88" s="303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4"/>
      <c r="Z88" s="304"/>
      <c r="AA88" s="304"/>
      <c r="AB88" s="304"/>
      <c r="AC88" s="304"/>
      <c r="AD88" s="304"/>
      <c r="AE88" s="304"/>
      <c r="AF88" s="304"/>
      <c r="AG88" s="304"/>
      <c r="AH88" s="304"/>
      <c r="AI88" s="304"/>
      <c r="AJ88" s="304"/>
      <c r="AK88" s="304"/>
      <c r="AL88" s="304"/>
      <c r="AM88" s="304"/>
      <c r="AN88" s="304"/>
      <c r="AO88" s="304"/>
      <c r="AP88" s="304"/>
      <c r="AQ88" s="304"/>
      <c r="AR88" s="304"/>
      <c r="AS88" s="304"/>
      <c r="AT88" s="304"/>
      <c r="AU88" s="304"/>
      <c r="AV88" s="304"/>
      <c r="AW88" s="304"/>
      <c r="AX88" s="304"/>
      <c r="AY88" s="304"/>
      <c r="AZ88" s="304"/>
    </row>
    <row r="89" customHeight="1" spans="1:52">
      <c r="A89" s="304"/>
      <c r="C89" s="301"/>
      <c r="D89" s="301"/>
      <c r="E89" s="302"/>
      <c r="F89" s="302"/>
      <c r="G89" s="303"/>
      <c r="H89" s="304"/>
      <c r="I89" s="304"/>
      <c r="J89" s="304"/>
      <c r="K89" s="304"/>
      <c r="L89" s="304"/>
      <c r="M89" s="304"/>
      <c r="N89" s="304"/>
      <c r="O89" s="304"/>
      <c r="P89" s="304"/>
      <c r="Q89" s="304"/>
      <c r="R89" s="304"/>
      <c r="S89" s="304"/>
      <c r="T89" s="304"/>
      <c r="U89" s="304"/>
      <c r="V89" s="304"/>
      <c r="W89" s="304"/>
      <c r="X89" s="304"/>
      <c r="Y89" s="304"/>
      <c r="Z89" s="304"/>
      <c r="AA89" s="304"/>
      <c r="AB89" s="304"/>
      <c r="AC89" s="304"/>
      <c r="AD89" s="304"/>
      <c r="AE89" s="304"/>
      <c r="AF89" s="304"/>
      <c r="AG89" s="304"/>
      <c r="AH89" s="304"/>
      <c r="AI89" s="304"/>
      <c r="AJ89" s="304"/>
      <c r="AK89" s="304"/>
      <c r="AL89" s="304"/>
      <c r="AM89" s="304"/>
      <c r="AN89" s="304"/>
      <c r="AO89" s="304"/>
      <c r="AP89" s="304"/>
      <c r="AQ89" s="304"/>
      <c r="AR89" s="304"/>
      <c r="AS89" s="304"/>
      <c r="AT89" s="304"/>
      <c r="AU89" s="304"/>
      <c r="AV89" s="304"/>
      <c r="AW89" s="304"/>
      <c r="AX89" s="304"/>
      <c r="AY89" s="304"/>
      <c r="AZ89" s="304"/>
    </row>
    <row r="90" customHeight="1" spans="1:52">
      <c r="A90" s="304"/>
      <c r="C90" s="305"/>
      <c r="D90" s="305"/>
      <c r="E90" s="306"/>
      <c r="F90" s="306"/>
      <c r="G90" s="303"/>
      <c r="H90" s="304"/>
      <c r="I90" s="304"/>
      <c r="J90" s="304"/>
      <c r="K90" s="304"/>
      <c r="L90" s="304"/>
      <c r="M90" s="304"/>
      <c r="N90" s="304"/>
      <c r="O90" s="304"/>
      <c r="P90" s="304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4"/>
      <c r="AH90" s="304"/>
      <c r="AI90" s="304"/>
      <c r="AJ90" s="304"/>
      <c r="AK90" s="304"/>
      <c r="AL90" s="304"/>
      <c r="AM90" s="304"/>
      <c r="AN90" s="304"/>
      <c r="AO90" s="304"/>
      <c r="AP90" s="304"/>
      <c r="AQ90" s="304"/>
      <c r="AR90" s="304"/>
      <c r="AS90" s="304"/>
      <c r="AT90" s="304"/>
      <c r="AU90" s="304"/>
      <c r="AV90" s="304"/>
      <c r="AW90" s="304"/>
      <c r="AX90" s="304"/>
      <c r="AY90" s="304"/>
      <c r="AZ90" s="304"/>
    </row>
    <row r="91" customHeight="1" spans="1:16">
      <c r="A91" s="304"/>
      <c r="C91" s="301"/>
      <c r="D91" s="301"/>
      <c r="E91" s="302"/>
      <c r="F91" s="306"/>
      <c r="G91" s="303"/>
      <c r="H91" s="304"/>
      <c r="I91" s="304"/>
      <c r="J91" s="304"/>
      <c r="K91" s="304"/>
      <c r="L91" s="304"/>
      <c r="M91" s="304"/>
      <c r="N91" s="304"/>
      <c r="O91" s="304"/>
      <c r="P91" s="304"/>
    </row>
    <row r="92" customHeight="1" spans="1:16">
      <c r="A92" s="304"/>
      <c r="C92" s="301"/>
      <c r="D92" s="301"/>
      <c r="E92" s="302"/>
      <c r="F92" s="306"/>
      <c r="G92" s="303"/>
      <c r="H92" s="304"/>
      <c r="I92" s="304"/>
      <c r="J92" s="304"/>
      <c r="K92" s="304"/>
      <c r="L92" s="304"/>
      <c r="M92" s="304"/>
      <c r="N92" s="304"/>
      <c r="O92" s="304"/>
      <c r="P92" s="304"/>
    </row>
    <row r="93" customHeight="1" spans="1:20">
      <c r="A93" s="304"/>
      <c r="C93" s="301"/>
      <c r="D93" s="301"/>
      <c r="E93" s="302"/>
      <c r="F93" s="306"/>
      <c r="G93" s="303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4"/>
      <c r="T93" s="304"/>
    </row>
    <row r="94" customHeight="1" spans="1:20">
      <c r="A94" s="304"/>
      <c r="C94" s="301"/>
      <c r="D94" s="301"/>
      <c r="E94" s="302"/>
      <c r="F94" s="306"/>
      <c r="G94" s="303"/>
      <c r="H94" s="304"/>
      <c r="I94" s="304"/>
      <c r="J94" s="304"/>
      <c r="K94" s="304"/>
      <c r="L94" s="304"/>
      <c r="M94" s="304"/>
      <c r="N94" s="304"/>
      <c r="O94" s="304"/>
      <c r="P94" s="304"/>
      <c r="Q94" s="304"/>
      <c r="R94" s="304"/>
      <c r="S94" s="304"/>
      <c r="T94" s="304"/>
    </row>
    <row r="95" customHeight="1" spans="1:20">
      <c r="A95" s="304"/>
      <c r="C95" s="301"/>
      <c r="D95" s="301"/>
      <c r="E95" s="302"/>
      <c r="F95" s="306"/>
      <c r="G95" s="303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</row>
    <row r="96" customHeight="1" spans="1:20">
      <c r="A96" s="304"/>
      <c r="C96" s="301"/>
      <c r="D96" s="301"/>
      <c r="E96" s="302"/>
      <c r="F96" s="306"/>
      <c r="G96" s="303"/>
      <c r="H96" s="304"/>
      <c r="I96" s="304"/>
      <c r="J96" s="304"/>
      <c r="K96" s="304"/>
      <c r="L96" s="304"/>
      <c r="M96" s="304"/>
      <c r="N96" s="304"/>
      <c r="O96" s="304"/>
      <c r="P96" s="304"/>
      <c r="Q96" s="304"/>
      <c r="R96" s="304"/>
      <c r="S96" s="304"/>
      <c r="T96" s="304"/>
    </row>
    <row r="97" customHeight="1" spans="1:20">
      <c r="A97" s="304"/>
      <c r="C97" s="301"/>
      <c r="D97" s="301"/>
      <c r="E97" s="302"/>
      <c r="F97" s="306"/>
      <c r="G97" s="303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</row>
    <row r="98" customHeight="1" spans="1:20">
      <c r="A98" s="304"/>
      <c r="C98" s="301"/>
      <c r="D98" s="301"/>
      <c r="E98" s="302"/>
      <c r="F98" s="306"/>
      <c r="G98" s="303"/>
      <c r="H98" s="304"/>
      <c r="I98" s="304"/>
      <c r="J98" s="304"/>
      <c r="K98" s="304"/>
      <c r="L98" s="304"/>
      <c r="M98" s="304"/>
      <c r="N98" s="304"/>
      <c r="O98" s="304"/>
      <c r="P98" s="304"/>
      <c r="Q98" s="304"/>
      <c r="R98" s="304"/>
      <c r="S98" s="304"/>
      <c r="T98" s="304"/>
    </row>
    <row r="99" customHeight="1" spans="1:20">
      <c r="A99" s="304"/>
      <c r="C99" s="301"/>
      <c r="D99" s="301"/>
      <c r="E99" s="302"/>
      <c r="F99" s="306"/>
      <c r="G99" s="303"/>
      <c r="H99" s="304"/>
      <c r="I99" s="304"/>
      <c r="J99" s="304"/>
      <c r="K99" s="304"/>
      <c r="L99" s="304"/>
      <c r="M99" s="304"/>
      <c r="N99" s="304"/>
      <c r="O99" s="304"/>
      <c r="P99" s="304"/>
      <c r="Q99" s="304"/>
      <c r="R99" s="304"/>
      <c r="S99" s="304"/>
      <c r="T99" s="304"/>
    </row>
    <row r="100" customHeight="1" spans="1:20">
      <c r="A100" s="304"/>
      <c r="C100" s="301"/>
      <c r="D100" s="301"/>
      <c r="E100" s="302"/>
      <c r="F100" s="306"/>
      <c r="G100" s="303"/>
      <c r="H100" s="304"/>
      <c r="I100" s="304"/>
      <c r="J100" s="304"/>
      <c r="K100" s="304"/>
      <c r="L100" s="304"/>
      <c r="M100" s="304"/>
      <c r="N100" s="304"/>
      <c r="O100" s="304"/>
      <c r="P100" s="304"/>
      <c r="Q100" s="304"/>
      <c r="R100" s="304"/>
      <c r="S100" s="304"/>
      <c r="T100" s="304"/>
    </row>
    <row r="101" customHeight="1" spans="1:20">
      <c r="A101" s="304"/>
      <c r="C101" s="301"/>
      <c r="D101" s="301"/>
      <c r="E101" s="302"/>
      <c r="F101" s="306"/>
      <c r="G101" s="303"/>
      <c r="H101" s="304"/>
      <c r="I101" s="304"/>
      <c r="J101" s="304"/>
      <c r="K101" s="304"/>
      <c r="L101" s="304"/>
      <c r="M101" s="304"/>
      <c r="N101" s="304"/>
      <c r="O101" s="304"/>
      <c r="P101" s="304"/>
      <c r="Q101" s="304"/>
      <c r="R101" s="304"/>
      <c r="S101" s="304"/>
      <c r="T101" s="304"/>
    </row>
    <row r="102" customHeight="1" spans="1:20">
      <c r="A102" s="304"/>
      <c r="C102" s="301"/>
      <c r="D102" s="301"/>
      <c r="E102" s="302"/>
      <c r="F102" s="306"/>
      <c r="G102" s="303"/>
      <c r="H102" s="304"/>
      <c r="I102" s="304"/>
      <c r="J102" s="304"/>
      <c r="K102" s="304"/>
      <c r="L102" s="304"/>
      <c r="M102" s="304"/>
      <c r="N102" s="304"/>
      <c r="O102" s="304"/>
      <c r="P102" s="304"/>
      <c r="Q102" s="304"/>
      <c r="R102" s="304"/>
      <c r="S102" s="304"/>
      <c r="T102" s="304"/>
    </row>
    <row r="103" customHeight="1" spans="1:20">
      <c r="A103" s="304"/>
      <c r="C103" s="301"/>
      <c r="D103" s="301"/>
      <c r="E103" s="302"/>
      <c r="F103" s="306"/>
      <c r="G103" s="303"/>
      <c r="H103" s="304"/>
      <c r="I103" s="304"/>
      <c r="J103" s="304"/>
      <c r="K103" s="304"/>
      <c r="L103" s="304"/>
      <c r="M103" s="304"/>
      <c r="N103" s="304"/>
      <c r="O103" s="304"/>
      <c r="P103" s="304"/>
      <c r="Q103" s="304"/>
      <c r="R103" s="304"/>
      <c r="S103" s="304"/>
      <c r="T103" s="304"/>
    </row>
    <row r="104" customHeight="1" spans="1:20">
      <c r="A104" s="304"/>
      <c r="C104" s="301"/>
      <c r="D104" s="301"/>
      <c r="E104" s="302"/>
      <c r="F104" s="306"/>
      <c r="G104" s="303"/>
      <c r="H104" s="304"/>
      <c r="I104" s="304"/>
      <c r="J104" s="304"/>
      <c r="K104" s="304"/>
      <c r="L104" s="304"/>
      <c r="M104" s="304"/>
      <c r="N104" s="304"/>
      <c r="O104" s="304"/>
      <c r="P104" s="304"/>
      <c r="Q104" s="304"/>
      <c r="R104" s="304"/>
      <c r="S104" s="304"/>
      <c r="T104" s="304"/>
    </row>
    <row r="105" customHeight="1" spans="1:20">
      <c r="A105" s="304"/>
      <c r="C105" s="301"/>
      <c r="D105" s="301"/>
      <c r="E105" s="302"/>
      <c r="F105" s="306"/>
      <c r="G105" s="303"/>
      <c r="H105" s="304"/>
      <c r="I105" s="304"/>
      <c r="J105" s="304"/>
      <c r="K105" s="304"/>
      <c r="L105" s="304"/>
      <c r="M105" s="304"/>
      <c r="N105" s="304"/>
      <c r="O105" s="304"/>
      <c r="P105" s="304"/>
      <c r="Q105" s="304"/>
      <c r="R105" s="304"/>
      <c r="S105" s="304"/>
      <c r="T105" s="304"/>
    </row>
    <row r="106" customHeight="1" spans="1:20">
      <c r="A106" s="304"/>
      <c r="C106" s="301"/>
      <c r="D106" s="301"/>
      <c r="E106" s="302"/>
      <c r="F106" s="306"/>
      <c r="G106" s="303"/>
      <c r="H106" s="304"/>
      <c r="I106" s="304"/>
      <c r="J106" s="304"/>
      <c r="K106" s="304"/>
      <c r="L106" s="304"/>
      <c r="M106" s="304"/>
      <c r="N106" s="304"/>
      <c r="O106" s="304"/>
      <c r="P106" s="304"/>
      <c r="Q106" s="304"/>
      <c r="R106" s="304"/>
      <c r="S106" s="304"/>
      <c r="T106" s="304"/>
    </row>
    <row r="107" customHeight="1" spans="1:20">
      <c r="A107" s="304"/>
      <c r="C107" s="301"/>
      <c r="D107" s="301"/>
      <c r="E107" s="302"/>
      <c r="F107" s="306"/>
      <c r="G107" s="303"/>
      <c r="H107" s="304"/>
      <c r="I107" s="304"/>
      <c r="J107" s="304"/>
      <c r="K107" s="304"/>
      <c r="L107" s="304"/>
      <c r="M107" s="304"/>
      <c r="N107" s="304"/>
      <c r="O107" s="304"/>
      <c r="P107" s="304"/>
      <c r="Q107" s="304"/>
      <c r="R107" s="304"/>
      <c r="S107" s="304"/>
      <c r="T107" s="304"/>
    </row>
    <row r="108" customHeight="1" spans="1:20">
      <c r="A108" s="304"/>
      <c r="C108" s="301"/>
      <c r="D108" s="301"/>
      <c r="E108" s="302"/>
      <c r="F108" s="306"/>
      <c r="G108" s="303"/>
      <c r="H108" s="304"/>
      <c r="I108" s="304"/>
      <c r="J108" s="304"/>
      <c r="K108" s="304"/>
      <c r="L108" s="304"/>
      <c r="M108" s="304"/>
      <c r="N108" s="304"/>
      <c r="O108" s="304"/>
      <c r="P108" s="304"/>
      <c r="Q108" s="304"/>
      <c r="R108" s="304"/>
      <c r="S108" s="304"/>
      <c r="T108" s="304"/>
    </row>
    <row r="109" customHeight="1" spans="1:20">
      <c r="A109" s="304"/>
      <c r="C109" s="301"/>
      <c r="D109" s="301"/>
      <c r="E109" s="302"/>
      <c r="F109" s="306"/>
      <c r="G109" s="303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</row>
    <row r="110" customHeight="1" spans="1:20">
      <c r="A110" s="304"/>
      <c r="C110" s="301"/>
      <c r="D110" s="301"/>
      <c r="E110" s="302"/>
      <c r="F110" s="306"/>
      <c r="G110" s="303"/>
      <c r="H110" s="304"/>
      <c r="I110" s="304"/>
      <c r="J110" s="304"/>
      <c r="K110" s="304"/>
      <c r="L110" s="304"/>
      <c r="M110" s="304"/>
      <c r="N110" s="304"/>
      <c r="O110" s="304"/>
      <c r="P110" s="304"/>
      <c r="Q110" s="304"/>
      <c r="R110" s="304"/>
      <c r="S110" s="304"/>
      <c r="T110" s="304"/>
    </row>
    <row r="111" customHeight="1" spans="1:20">
      <c r="A111" s="304"/>
      <c r="C111" s="301"/>
      <c r="D111" s="301"/>
      <c r="E111" s="302"/>
      <c r="F111" s="306"/>
      <c r="G111" s="303"/>
      <c r="H111" s="304"/>
      <c r="I111" s="304"/>
      <c r="J111" s="304"/>
      <c r="K111" s="304"/>
      <c r="L111" s="304"/>
      <c r="M111" s="304"/>
      <c r="N111" s="304"/>
      <c r="O111" s="304"/>
      <c r="P111" s="304"/>
      <c r="Q111" s="304"/>
      <c r="R111" s="304"/>
      <c r="S111" s="304"/>
      <c r="T111" s="304"/>
    </row>
    <row r="112" customHeight="1" spans="1:20">
      <c r="A112" s="304"/>
      <c r="C112" s="301"/>
      <c r="D112" s="301"/>
      <c r="E112" s="302"/>
      <c r="F112" s="306"/>
      <c r="G112" s="303"/>
      <c r="H112" s="304"/>
      <c r="I112" s="304"/>
      <c r="J112" s="304"/>
      <c r="K112" s="304"/>
      <c r="L112" s="304"/>
      <c r="M112" s="304"/>
      <c r="N112" s="304"/>
      <c r="O112" s="304"/>
      <c r="P112" s="304"/>
      <c r="Q112" s="304"/>
      <c r="R112" s="304"/>
      <c r="S112" s="304"/>
      <c r="T112" s="304"/>
    </row>
    <row r="113" customHeight="1" spans="1:20">
      <c r="A113" s="304"/>
      <c r="C113" s="301"/>
      <c r="D113" s="301"/>
      <c r="E113" s="302"/>
      <c r="F113" s="306"/>
      <c r="G113" s="303"/>
      <c r="H113" s="304"/>
      <c r="I113" s="304"/>
      <c r="J113" s="304"/>
      <c r="K113" s="304"/>
      <c r="L113" s="304"/>
      <c r="M113" s="304"/>
      <c r="N113" s="304"/>
      <c r="O113" s="304"/>
      <c r="P113" s="304"/>
      <c r="Q113" s="304"/>
      <c r="R113" s="304"/>
      <c r="S113" s="304"/>
      <c r="T113" s="304"/>
    </row>
    <row r="114" customHeight="1" spans="1:20">
      <c r="A114" s="304"/>
      <c r="C114" s="301"/>
      <c r="D114" s="301"/>
      <c r="E114" s="302"/>
      <c r="F114" s="306"/>
      <c r="G114" s="303"/>
      <c r="H114" s="304"/>
      <c r="I114" s="304"/>
      <c r="J114" s="304"/>
      <c r="K114" s="304"/>
      <c r="L114" s="304"/>
      <c r="M114" s="304"/>
      <c r="N114" s="304"/>
      <c r="O114" s="304"/>
      <c r="P114" s="304"/>
      <c r="Q114" s="304"/>
      <c r="R114" s="304"/>
      <c r="S114" s="304"/>
      <c r="T114" s="304"/>
    </row>
    <row r="115" customHeight="1" spans="1:7">
      <c r="A115" s="304"/>
      <c r="C115" s="301"/>
      <c r="D115" s="301"/>
      <c r="E115" s="302"/>
      <c r="F115" s="306"/>
      <c r="G115" s="303"/>
    </row>
    <row r="116" customHeight="1" spans="1:7">
      <c r="A116" s="304"/>
      <c r="C116" s="301"/>
      <c r="D116" s="301"/>
      <c r="E116" s="302"/>
      <c r="F116" s="306"/>
      <c r="G116" s="303"/>
    </row>
    <row r="117" customHeight="1" spans="1:7">
      <c r="A117" s="304"/>
      <c r="C117" s="301"/>
      <c r="D117" s="301"/>
      <c r="E117" s="302"/>
      <c r="F117" s="306"/>
      <c r="G117" s="303"/>
    </row>
    <row r="118" customHeight="1" spans="1:7">
      <c r="A118" s="304"/>
      <c r="C118" s="301"/>
      <c r="D118" s="301"/>
      <c r="E118" s="302"/>
      <c r="F118" s="306"/>
      <c r="G118" s="303"/>
    </row>
    <row r="119" customHeight="1" spans="1:6">
      <c r="A119" s="304"/>
      <c r="F119" s="312"/>
    </row>
    <row r="120" customHeight="1" spans="1:6">
      <c r="A120" s="304"/>
      <c r="F120" s="312"/>
    </row>
    <row r="121" customHeight="1" spans="1:6">
      <c r="A121" s="304"/>
      <c r="F121" s="312"/>
    </row>
    <row r="122" customHeight="1" spans="1:6">
      <c r="A122" s="304"/>
      <c r="F122" s="312"/>
    </row>
    <row r="123" customHeight="1" spans="1:6">
      <c r="A123" s="304"/>
      <c r="F123" s="312"/>
    </row>
    <row r="124" customHeight="1" spans="1:6">
      <c r="A124" s="304"/>
      <c r="F124" s="312"/>
    </row>
    <row r="125" customHeight="1" spans="1:6">
      <c r="A125" s="304"/>
      <c r="F125" s="312"/>
    </row>
    <row r="126" customHeight="1" spans="1:6">
      <c r="A126" s="304"/>
      <c r="F126" s="312"/>
    </row>
    <row r="127" customHeight="1" spans="1:6">
      <c r="A127" s="304"/>
      <c r="F127" s="312"/>
    </row>
    <row r="128" customHeight="1" spans="1:6">
      <c r="A128" s="304"/>
      <c r="F128" s="312"/>
    </row>
    <row r="129" customHeight="1" spans="1:6">
      <c r="A129" s="304"/>
      <c r="F129" s="312"/>
    </row>
    <row r="130" customHeight="1" spans="1:6">
      <c r="A130" s="304"/>
      <c r="F130" s="312"/>
    </row>
    <row r="131" customHeight="1" spans="1:6">
      <c r="A131" s="304"/>
      <c r="F131" s="312"/>
    </row>
    <row r="132" customHeight="1" spans="1:6">
      <c r="A132" s="304"/>
      <c r="F132" s="312"/>
    </row>
    <row r="133" customHeight="1" spans="1:6">
      <c r="A133" s="304"/>
      <c r="F133" s="312"/>
    </row>
    <row r="134" customHeight="1" spans="1:6">
      <c r="A134" s="304"/>
      <c r="F134" s="312"/>
    </row>
    <row r="135" customHeight="1" spans="6:6">
      <c r="F135" s="312"/>
    </row>
    <row r="136" customHeight="1" spans="6:6">
      <c r="F136" s="312"/>
    </row>
    <row r="137" customHeight="1" spans="6:6">
      <c r="F137" s="312"/>
    </row>
    <row r="138" customHeight="1" spans="6:6">
      <c r="F138" s="312"/>
    </row>
    <row r="139" customHeight="1" spans="6:6">
      <c r="F139" s="312"/>
    </row>
    <row r="140" customHeight="1" spans="6:6">
      <c r="F140" s="312"/>
    </row>
    <row r="141" customHeight="1" spans="6:6">
      <c r="F141" s="312"/>
    </row>
    <row r="142" customHeight="1" spans="6:6">
      <c r="F142" s="312"/>
    </row>
    <row r="143" customHeight="1" spans="6:6">
      <c r="F143" s="312"/>
    </row>
    <row r="144" customHeight="1" spans="6:6">
      <c r="F144" s="312"/>
    </row>
    <row r="145" customHeight="1" spans="6:6">
      <c r="F145" s="312"/>
    </row>
    <row r="146" customHeight="1" spans="6:6">
      <c r="F146" s="312"/>
    </row>
    <row r="147" customHeight="1" spans="6:6">
      <c r="F147" s="312"/>
    </row>
    <row r="148" customHeight="1" spans="6:6">
      <c r="F148" s="312"/>
    </row>
    <row r="149" customHeight="1" spans="6:6">
      <c r="F149" s="312"/>
    </row>
    <row r="150" customHeight="1" spans="6:6">
      <c r="F150" s="312"/>
    </row>
    <row r="151" customHeight="1" spans="6:6">
      <c r="F151" s="312"/>
    </row>
    <row r="152" customHeight="1" spans="6:6">
      <c r="F152" s="312"/>
    </row>
    <row r="153" customHeight="1" spans="6:6">
      <c r="F153" s="312"/>
    </row>
    <row r="154" customHeight="1" spans="6:6">
      <c r="F154" s="312"/>
    </row>
    <row r="155" customHeight="1" spans="6:6">
      <c r="F155" s="312"/>
    </row>
    <row r="156" customHeight="1" spans="6:6">
      <c r="F156" s="312"/>
    </row>
    <row r="157" customHeight="1" spans="6:6">
      <c r="F157" s="312"/>
    </row>
    <row r="158" customHeight="1" spans="6:6">
      <c r="F158" s="312"/>
    </row>
    <row r="159" customHeight="1" spans="6:6">
      <c r="F159" s="312"/>
    </row>
    <row r="160" customHeight="1" spans="6:6">
      <c r="F160" s="312"/>
    </row>
    <row r="161" customHeight="1" spans="6:6">
      <c r="F161" s="312"/>
    </row>
    <row r="162" customHeight="1" spans="6:6">
      <c r="F162" s="312"/>
    </row>
    <row r="163" customHeight="1" spans="6:6">
      <c r="F163" s="312"/>
    </row>
    <row r="164" customHeight="1" spans="6:6">
      <c r="F164" s="312"/>
    </row>
    <row r="165" customHeight="1" spans="6:6">
      <c r="F165" s="312"/>
    </row>
    <row r="166" customHeight="1" spans="6:6">
      <c r="F166" s="312"/>
    </row>
    <row r="167" customHeight="1" spans="6:6">
      <c r="F167" s="312"/>
    </row>
    <row r="168" customHeight="1" spans="6:6">
      <c r="F168" s="312"/>
    </row>
    <row r="169" customHeight="1" spans="6:6">
      <c r="F169" s="312"/>
    </row>
    <row r="170" customHeight="1" spans="6:6">
      <c r="F170" s="312"/>
    </row>
    <row r="171" customHeight="1" spans="6:6">
      <c r="F171" s="312"/>
    </row>
    <row r="172" customHeight="1" spans="6:6">
      <c r="F172" s="312"/>
    </row>
    <row r="173" customHeight="1" spans="6:6">
      <c r="F173" s="312"/>
    </row>
    <row r="174" customHeight="1" spans="6:6">
      <c r="F174" s="312"/>
    </row>
    <row r="175" customHeight="1" spans="6:6">
      <c r="F175" s="312"/>
    </row>
    <row r="176" customHeight="1" spans="6:6">
      <c r="F176" s="312"/>
    </row>
    <row r="177" customHeight="1" spans="6:6">
      <c r="F177" s="312"/>
    </row>
    <row r="178" customHeight="1" spans="6:6">
      <c r="F178" s="312"/>
    </row>
    <row r="179" customHeight="1" spans="6:6">
      <c r="F179" s="312"/>
    </row>
    <row r="180" customHeight="1" spans="6:6">
      <c r="F180" s="312"/>
    </row>
    <row r="181" customHeight="1" spans="6:6">
      <c r="F181" s="312"/>
    </row>
    <row r="182" customHeight="1" spans="6:6">
      <c r="F182" s="312"/>
    </row>
    <row r="183" customHeight="1" spans="6:6">
      <c r="F183" s="312"/>
    </row>
    <row r="184" customHeight="1" spans="6:6">
      <c r="F184" s="312"/>
    </row>
    <row r="185" customHeight="1" spans="6:6">
      <c r="F185" s="312"/>
    </row>
    <row r="186" customHeight="1" spans="6:6">
      <c r="F186" s="312"/>
    </row>
    <row r="187" customHeight="1" spans="6:6">
      <c r="F187" s="312"/>
    </row>
    <row r="188" customHeight="1" spans="6:6">
      <c r="F188" s="312"/>
    </row>
    <row r="189" customHeight="1" spans="6:6">
      <c r="F189" s="312"/>
    </row>
    <row r="190" customHeight="1" spans="6:6">
      <c r="F190" s="312"/>
    </row>
    <row r="191" customHeight="1" spans="6:6">
      <c r="F191" s="312"/>
    </row>
    <row r="192" customHeight="1" spans="6:6">
      <c r="F192" s="312"/>
    </row>
    <row r="193" customHeight="1" spans="6:6">
      <c r="F193" s="312"/>
    </row>
    <row r="194" customHeight="1" spans="6:6">
      <c r="F194" s="312"/>
    </row>
    <row r="195" customHeight="1" spans="6:6">
      <c r="F195" s="312"/>
    </row>
    <row r="196" customHeight="1" spans="6:6">
      <c r="F196" s="312"/>
    </row>
    <row r="197" customHeight="1" spans="6:6">
      <c r="F197" s="312"/>
    </row>
    <row r="198" customHeight="1" spans="6:6">
      <c r="F198" s="312"/>
    </row>
    <row r="199" customHeight="1" spans="6:6">
      <c r="F199" s="312"/>
    </row>
    <row r="200" customHeight="1" spans="6:6">
      <c r="F200" s="312"/>
    </row>
    <row r="201" customHeight="1" spans="6:6">
      <c r="F201" s="312"/>
    </row>
    <row r="202" customHeight="1" spans="6:6">
      <c r="F202" s="312"/>
    </row>
    <row r="203" customHeight="1" spans="6:6">
      <c r="F203" s="312"/>
    </row>
    <row r="204" customHeight="1" spans="6:6">
      <c r="F204" s="312"/>
    </row>
    <row r="205" customHeight="1" spans="6:6">
      <c r="F205" s="312"/>
    </row>
    <row r="206" customHeight="1" spans="6:6">
      <c r="F206" s="312"/>
    </row>
    <row r="207" customHeight="1" spans="6:6">
      <c r="F207" s="312"/>
    </row>
    <row r="208" customHeight="1" spans="6:6">
      <c r="F208" s="312"/>
    </row>
    <row r="209" customHeight="1" spans="6:6">
      <c r="F209" s="312"/>
    </row>
    <row r="210" customHeight="1" spans="6:6">
      <c r="F210" s="312"/>
    </row>
    <row r="211" customHeight="1" spans="6:6">
      <c r="F211" s="312"/>
    </row>
    <row r="212" customHeight="1" spans="6:6">
      <c r="F212" s="312"/>
    </row>
    <row r="213" customHeight="1" spans="6:6">
      <c r="F213" s="312"/>
    </row>
    <row r="214" customHeight="1" spans="6:6">
      <c r="F214" s="312"/>
    </row>
    <row r="215" customHeight="1" spans="6:6">
      <c r="F215" s="312"/>
    </row>
    <row r="216" customHeight="1" spans="6:6">
      <c r="F216" s="312"/>
    </row>
    <row r="217" customHeight="1" spans="6:6">
      <c r="F217" s="312"/>
    </row>
    <row r="218" customHeight="1" spans="6:6">
      <c r="F218" s="312"/>
    </row>
    <row r="219" customHeight="1" spans="6:6">
      <c r="F219" s="312"/>
    </row>
    <row r="220" customHeight="1" spans="6:6">
      <c r="F220" s="312"/>
    </row>
    <row r="221" customHeight="1" spans="6:6">
      <c r="F221" s="312"/>
    </row>
    <row r="222" customHeight="1" spans="6:6">
      <c r="F222" s="312"/>
    </row>
    <row r="223" customHeight="1" spans="6:6">
      <c r="F223" s="312"/>
    </row>
    <row r="224" customHeight="1" spans="6:6">
      <c r="F224" s="312"/>
    </row>
    <row r="225" customHeight="1" spans="6:6">
      <c r="F225" s="312"/>
    </row>
    <row r="226" customHeight="1" spans="6:6">
      <c r="F226" s="312"/>
    </row>
    <row r="227" customHeight="1" spans="6:6">
      <c r="F227" s="312"/>
    </row>
    <row r="228" customHeight="1" spans="6:6">
      <c r="F228" s="312"/>
    </row>
    <row r="229" customHeight="1" spans="6:6">
      <c r="F229" s="312"/>
    </row>
    <row r="230" customHeight="1" spans="6:6">
      <c r="F230" s="312"/>
    </row>
    <row r="231" customHeight="1" spans="6:6">
      <c r="F231" s="312"/>
    </row>
    <row r="232" customHeight="1" spans="6:6">
      <c r="F232" s="312"/>
    </row>
    <row r="233" customHeight="1" spans="6:6">
      <c r="F233" s="312"/>
    </row>
    <row r="234" customHeight="1" spans="6:6">
      <c r="F234" s="312"/>
    </row>
    <row r="235" customHeight="1" spans="6:6">
      <c r="F235" s="312"/>
    </row>
    <row r="236" customHeight="1" spans="6:6">
      <c r="F236" s="312"/>
    </row>
    <row r="237" customHeight="1" spans="6:6">
      <c r="F237" s="312"/>
    </row>
    <row r="238" customHeight="1" spans="6:6">
      <c r="F238" s="312"/>
    </row>
    <row r="239" customHeight="1" spans="6:6">
      <c r="F239" s="312"/>
    </row>
    <row r="240" customHeight="1" spans="6:6">
      <c r="F240" s="312"/>
    </row>
    <row r="241" customHeight="1" spans="6:6">
      <c r="F241" s="312"/>
    </row>
    <row r="242" customHeight="1" spans="6:6">
      <c r="F242" s="312"/>
    </row>
    <row r="243" customHeight="1" spans="6:6">
      <c r="F243" s="312"/>
    </row>
    <row r="244" customHeight="1" spans="6:6">
      <c r="F244" s="312"/>
    </row>
    <row r="245" customHeight="1" spans="6:6">
      <c r="F245" s="312"/>
    </row>
    <row r="246" customHeight="1" spans="6:6">
      <c r="F246" s="312"/>
    </row>
    <row r="247" customHeight="1" spans="6:6">
      <c r="F247" s="312"/>
    </row>
    <row r="248" customHeight="1" spans="6:6">
      <c r="F248" s="312"/>
    </row>
    <row r="249" customHeight="1" spans="6:6">
      <c r="F249" s="312"/>
    </row>
    <row r="250" customHeight="1" spans="6:6">
      <c r="F250" s="312"/>
    </row>
    <row r="251" customHeight="1" spans="6:6">
      <c r="F251" s="312"/>
    </row>
    <row r="252" customHeight="1" spans="6:6">
      <c r="F252" s="312"/>
    </row>
    <row r="253" customHeight="1" spans="6:6">
      <c r="F253" s="312"/>
    </row>
    <row r="254" customHeight="1" spans="6:6">
      <c r="F254" s="312"/>
    </row>
  </sheetData>
  <protectedRanges>
    <protectedRange password="CE28" sqref="A34:A41 E2:E9 B2 A2:A29 A43:A96 B44:B96 E11:E22 F2:G22 C23:G23 A31 C2:C25 C31:C96 E24:G37 F38:G38 E39:G96" name="区域1_5"/>
    <protectedRange password="CE28" sqref="A42" name="区域1_5_2"/>
    <protectedRange password="CE28" sqref="E10" name="区域1_5_1"/>
    <protectedRange password="CE28" sqref="A30" name="区域1_5_3"/>
    <protectedRange password="CE28" sqref="A32" name="区域1_5_4"/>
    <protectedRange password="CE28" sqref="B3" name="区域1_5_5"/>
    <protectedRange password="CE28" sqref="B24:B29" name="区域1_5_6"/>
    <protectedRange password="CE28" sqref="B34:B36 B38:B43" name="区域1_5_9"/>
    <protectedRange sqref="B4:B9 B11:B22 B24:B43 B23" name="区域1_5_7"/>
    <protectedRange sqref="B10" name="区域1_5_1_1"/>
    <protectedRange sqref="E38" name="区域1_5_8"/>
  </protectedRanges>
  <mergeCells count="2">
    <mergeCell ref="A1:G1"/>
    <mergeCell ref="F2:H2"/>
  </mergeCells>
  <printOptions horizontalCentered="1"/>
  <pageMargins left="0.590277777777778" right="0.590277777777778" top="0.590277777777778" bottom="0.590277777777778" header="0.196527777777778" footer="0.15625"/>
  <pageSetup paperSize="9" scale="77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Zeros="0" workbookViewId="0">
      <selection activeCell="A2" sqref="A2:H2"/>
    </sheetView>
  </sheetViews>
  <sheetFormatPr defaultColWidth="8.625" defaultRowHeight="14.25" outlineLevelCol="7"/>
  <cols>
    <col min="1" max="1" width="30.625" style="96" customWidth="1"/>
    <col min="2" max="4" width="11.625" style="96" customWidth="1"/>
    <col min="5" max="5" width="30.625" style="96" customWidth="1"/>
    <col min="6" max="8" width="11.625" style="96" customWidth="1"/>
    <col min="9" max="32" width="9" style="97" customWidth="1"/>
    <col min="33" max="16384" width="8.625" style="97"/>
  </cols>
  <sheetData>
    <row r="1" ht="18.75" spans="1:1">
      <c r="A1" s="98"/>
    </row>
    <row r="2" ht="37.5" customHeight="1" spans="1:8">
      <c r="A2" s="99" t="s">
        <v>540</v>
      </c>
      <c r="B2" s="99"/>
      <c r="C2" s="99"/>
      <c r="D2" s="99"/>
      <c r="E2" s="99"/>
      <c r="F2" s="99"/>
      <c r="G2" s="99"/>
      <c r="H2" s="99"/>
    </row>
    <row r="3" spans="1:8">
      <c r="A3" s="100"/>
      <c r="B3" s="100"/>
      <c r="C3" s="100"/>
      <c r="D3" s="100"/>
      <c r="E3" s="100"/>
      <c r="F3" s="100"/>
      <c r="G3" s="100"/>
      <c r="H3" s="101" t="s">
        <v>541</v>
      </c>
    </row>
    <row r="4" ht="24.95" customHeight="1" spans="1:8">
      <c r="A4" s="102" t="s">
        <v>542</v>
      </c>
      <c r="B4" s="103"/>
      <c r="C4" s="103"/>
      <c r="D4" s="104"/>
      <c r="E4" s="105" t="s">
        <v>543</v>
      </c>
      <c r="F4" s="105"/>
      <c r="G4" s="105"/>
      <c r="H4" s="105"/>
    </row>
    <row r="5" s="95" customFormat="1" ht="28.5" customHeight="1" spans="1:8">
      <c r="A5" s="106" t="s">
        <v>544</v>
      </c>
      <c r="B5" s="107" t="s">
        <v>54</v>
      </c>
      <c r="C5" s="107" t="s">
        <v>545</v>
      </c>
      <c r="D5" s="108" t="s">
        <v>546</v>
      </c>
      <c r="E5" s="106" t="s">
        <v>544</v>
      </c>
      <c r="F5" s="107" t="s">
        <v>54</v>
      </c>
      <c r="G5" s="107" t="s">
        <v>545</v>
      </c>
      <c r="H5" s="109" t="s">
        <v>546</v>
      </c>
    </row>
    <row r="6" ht="24.95" customHeight="1" spans="1:8">
      <c r="A6" s="110" t="s">
        <v>547</v>
      </c>
      <c r="B6" s="111">
        <v>8500</v>
      </c>
      <c r="C6" s="111">
        <v>4000</v>
      </c>
      <c r="D6" s="112">
        <f>B6/C6</f>
        <v>2.13</v>
      </c>
      <c r="E6" s="110" t="s">
        <v>548</v>
      </c>
      <c r="F6" s="110"/>
      <c r="G6" s="110"/>
      <c r="H6" s="110"/>
    </row>
    <row r="7" ht="24.95" customHeight="1" spans="1:8">
      <c r="A7" s="110" t="s">
        <v>549</v>
      </c>
      <c r="B7" s="113"/>
      <c r="C7" s="113"/>
      <c r="D7" s="112"/>
      <c r="E7" s="110" t="s">
        <v>550</v>
      </c>
      <c r="F7" s="110"/>
      <c r="G7" s="110"/>
      <c r="H7" s="110"/>
    </row>
    <row r="8" ht="24.95" customHeight="1" spans="1:8">
      <c r="A8" s="110" t="s">
        <v>551</v>
      </c>
      <c r="B8" s="114"/>
      <c r="C8" s="111"/>
      <c r="D8" s="112"/>
      <c r="E8" s="110" t="s">
        <v>552</v>
      </c>
      <c r="F8" s="110"/>
      <c r="G8" s="110"/>
      <c r="H8" s="110"/>
    </row>
    <row r="9" ht="24.95" customHeight="1" spans="1:8">
      <c r="A9" s="110" t="s">
        <v>553</v>
      </c>
      <c r="B9" s="111"/>
      <c r="C9" s="111"/>
      <c r="D9" s="112"/>
      <c r="E9" s="110" t="s">
        <v>554</v>
      </c>
      <c r="F9" s="110"/>
      <c r="G9" s="110"/>
      <c r="H9" s="110"/>
    </row>
    <row r="10" ht="24.95" customHeight="1" spans="1:8">
      <c r="A10" s="110" t="s">
        <v>555</v>
      </c>
      <c r="B10" s="111"/>
      <c r="C10" s="111"/>
      <c r="D10" s="112"/>
      <c r="E10" s="110" t="s">
        <v>556</v>
      </c>
      <c r="F10" s="110"/>
      <c r="G10" s="110"/>
      <c r="H10" s="110"/>
    </row>
    <row r="11" ht="24.95" customHeight="1" spans="1:8">
      <c r="A11" s="115" t="s">
        <v>557</v>
      </c>
      <c r="B11" s="111"/>
      <c r="C11" s="111"/>
      <c r="D11" s="112"/>
      <c r="E11" s="110" t="s">
        <v>558</v>
      </c>
      <c r="F11" s="110"/>
      <c r="G11" s="110"/>
      <c r="H11" s="110"/>
    </row>
    <row r="12" ht="24.95" customHeight="1" spans="1:8">
      <c r="A12" s="115" t="s">
        <v>559</v>
      </c>
      <c r="B12" s="111"/>
      <c r="C12" s="111"/>
      <c r="D12" s="112"/>
      <c r="E12" s="110" t="s">
        <v>560</v>
      </c>
      <c r="F12" s="110"/>
      <c r="G12" s="110"/>
      <c r="H12" s="110"/>
    </row>
    <row r="13" ht="24.95" customHeight="1" spans="1:8">
      <c r="A13" s="116" t="s">
        <v>561</v>
      </c>
      <c r="B13" s="117"/>
      <c r="C13" s="117"/>
      <c r="D13" s="112"/>
      <c r="E13" s="110" t="s">
        <v>562</v>
      </c>
      <c r="F13" s="110"/>
      <c r="G13" s="110"/>
      <c r="H13" s="110"/>
    </row>
    <row r="14" ht="24.95" customHeight="1" spans="1:8">
      <c r="A14" s="110" t="s">
        <v>563</v>
      </c>
      <c r="B14" s="117"/>
      <c r="C14" s="117"/>
      <c r="D14" s="112"/>
      <c r="E14" s="110" t="s">
        <v>564</v>
      </c>
      <c r="F14" s="114"/>
      <c r="G14" s="114"/>
      <c r="H14" s="112"/>
    </row>
    <row r="15" ht="24.95" customHeight="1" spans="1:8">
      <c r="A15" s="110" t="s">
        <v>565</v>
      </c>
      <c r="B15" s="117"/>
      <c r="C15" s="117"/>
      <c r="D15" s="112"/>
      <c r="E15" s="110" t="s">
        <v>566</v>
      </c>
      <c r="F15" s="117"/>
      <c r="G15" s="117"/>
      <c r="H15" s="112"/>
    </row>
    <row r="16" ht="24.95" customHeight="1" spans="1:8">
      <c r="A16" s="110" t="s">
        <v>567</v>
      </c>
      <c r="B16" s="117"/>
      <c r="C16" s="117"/>
      <c r="D16" s="112"/>
      <c r="E16" s="110" t="s">
        <v>568</v>
      </c>
      <c r="F16" s="117"/>
      <c r="G16" s="117"/>
      <c r="H16" s="112"/>
    </row>
    <row r="17" ht="24.95" customHeight="1" spans="1:8">
      <c r="A17" s="110" t="s">
        <v>565</v>
      </c>
      <c r="B17" s="117"/>
      <c r="C17" s="117"/>
      <c r="D17" s="112"/>
      <c r="E17" s="110" t="s">
        <v>569</v>
      </c>
      <c r="F17" s="118">
        <v>8400</v>
      </c>
      <c r="G17" s="111">
        <v>4000</v>
      </c>
      <c r="H17" s="112">
        <f>F17/G17</f>
        <v>2.1</v>
      </c>
    </row>
    <row r="18" ht="24.95" customHeight="1" spans="1:8">
      <c r="A18" s="110" t="s">
        <v>570</v>
      </c>
      <c r="B18" s="117"/>
      <c r="C18" s="117"/>
      <c r="D18" s="112"/>
      <c r="E18" s="110" t="s">
        <v>571</v>
      </c>
      <c r="F18" s="111"/>
      <c r="G18" s="111"/>
      <c r="H18" s="112"/>
    </row>
    <row r="19" ht="24.95" customHeight="1" spans="1:8">
      <c r="A19" s="110" t="s">
        <v>565</v>
      </c>
      <c r="B19" s="117"/>
      <c r="C19" s="117"/>
      <c r="D19" s="112"/>
      <c r="E19" s="110"/>
      <c r="F19" s="117"/>
      <c r="G19" s="117"/>
      <c r="H19" s="112"/>
    </row>
    <row r="20" ht="24.95" customHeight="1" spans="1:8">
      <c r="A20" s="105" t="s">
        <v>572</v>
      </c>
      <c r="B20" s="111">
        <v>8500</v>
      </c>
      <c r="C20" s="111">
        <v>4000</v>
      </c>
      <c r="D20" s="112">
        <f>B20/C20</f>
        <v>2.13</v>
      </c>
      <c r="E20" s="105" t="s">
        <v>573</v>
      </c>
      <c r="F20" s="111">
        <v>8400</v>
      </c>
      <c r="G20" s="111">
        <v>4000</v>
      </c>
      <c r="H20" s="112">
        <f>F20/G20</f>
        <v>2.1</v>
      </c>
    </row>
    <row r="21" ht="24.95" customHeight="1" spans="1:8">
      <c r="A21" s="110" t="s">
        <v>574</v>
      </c>
      <c r="B21" s="111"/>
      <c r="C21" s="117"/>
      <c r="D21" s="112"/>
      <c r="E21" s="110" t="s">
        <v>575</v>
      </c>
      <c r="F21" s="111">
        <v>100</v>
      </c>
      <c r="G21" s="111"/>
      <c r="H21" s="112"/>
    </row>
    <row r="22" ht="24.95" customHeight="1" spans="1:8">
      <c r="A22" s="105" t="s">
        <v>576</v>
      </c>
      <c r="B22" s="111">
        <v>8500</v>
      </c>
      <c r="C22" s="111">
        <v>4000</v>
      </c>
      <c r="D22" s="112">
        <f>B22/C22</f>
        <v>2.13</v>
      </c>
      <c r="E22" s="105" t="s">
        <v>577</v>
      </c>
      <c r="F22" s="111">
        <v>8500</v>
      </c>
      <c r="G22" s="111">
        <v>4000</v>
      </c>
      <c r="H22" s="112">
        <f>F22/G22</f>
        <v>2.13</v>
      </c>
    </row>
    <row r="23" ht="24.95" customHeight="1" spans="1:8">
      <c r="A23" s="119"/>
      <c r="B23" s="119"/>
      <c r="C23" s="119"/>
      <c r="D23" s="120"/>
      <c r="E23" s="97"/>
      <c r="F23" s="121"/>
      <c r="G23" s="121"/>
      <c r="H23" s="121"/>
    </row>
  </sheetData>
  <mergeCells count="4">
    <mergeCell ref="A2:H2"/>
    <mergeCell ref="A4:D4"/>
    <mergeCell ref="E4:H4"/>
    <mergeCell ref="A23:C23"/>
  </mergeCells>
  <printOptions horizontalCentered="1"/>
  <pageMargins left="0.588888888888889" right="0.588888888888889" top="0.588888888888889" bottom="0.588888888888889" header="0.2" footer="0.159027777777778"/>
  <pageSetup paperSize="9" scale="9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opLeftCell="A2" workbookViewId="0">
      <selection activeCell="H6" sqref="H6"/>
    </sheetView>
  </sheetViews>
  <sheetFormatPr defaultColWidth="8" defaultRowHeight="14.25" customHeight="1" outlineLevelCol="5"/>
  <cols>
    <col min="1" max="1" width="32.5" style="69" customWidth="1"/>
    <col min="2" max="2" width="14.75" style="69" customWidth="1"/>
    <col min="3" max="3" width="15.5" style="69" customWidth="1"/>
    <col min="4" max="4" width="14.25" style="70" customWidth="1"/>
    <col min="5" max="5" width="15.5" style="69" customWidth="1"/>
    <col min="6" max="6" width="15.375" style="69" customWidth="1"/>
    <col min="7" max="16384" width="8" style="69"/>
  </cols>
  <sheetData>
    <row r="1" ht="6.75" hidden="1" customHeight="1" spans="1:6">
      <c r="A1" s="71"/>
      <c r="B1" s="72"/>
      <c r="C1" s="72"/>
      <c r="D1" s="73"/>
      <c r="E1" s="72"/>
      <c r="F1" s="72"/>
    </row>
    <row r="2" s="68" customFormat="1" ht="30.75" customHeight="1" spans="1:6">
      <c r="A2" s="74" t="s">
        <v>578</v>
      </c>
      <c r="B2" s="74"/>
      <c r="C2" s="74"/>
      <c r="D2" s="74"/>
      <c r="E2" s="74"/>
      <c r="F2" s="74"/>
    </row>
    <row r="3" ht="18.75" customHeight="1" spans="1:6">
      <c r="A3" s="75"/>
      <c r="B3" s="76"/>
      <c r="C3" s="76"/>
      <c r="D3" s="77"/>
      <c r="E3" s="76"/>
      <c r="F3" s="78" t="s">
        <v>579</v>
      </c>
    </row>
    <row r="4" ht="36.75" customHeight="1" spans="1:6">
      <c r="A4" s="79" t="s">
        <v>580</v>
      </c>
      <c r="B4" s="80" t="s">
        <v>90</v>
      </c>
      <c r="C4" s="81" t="s">
        <v>581</v>
      </c>
      <c r="D4" s="80" t="s">
        <v>582</v>
      </c>
      <c r="E4" s="82" t="s">
        <v>583</v>
      </c>
      <c r="F4" s="82" t="s">
        <v>584</v>
      </c>
    </row>
    <row r="5" ht="26.25" customHeight="1" spans="1:6">
      <c r="A5" s="83" t="s">
        <v>585</v>
      </c>
      <c r="B5" s="84">
        <v>14629</v>
      </c>
      <c r="C5" s="84">
        <v>1483</v>
      </c>
      <c r="D5" s="84">
        <v>3275</v>
      </c>
      <c r="E5" s="84">
        <v>4106</v>
      </c>
      <c r="F5" s="84">
        <v>5765</v>
      </c>
    </row>
    <row r="6" ht="26.25" customHeight="1" spans="1:6">
      <c r="A6" s="85" t="s">
        <v>586</v>
      </c>
      <c r="B6" s="86">
        <v>20900</v>
      </c>
      <c r="C6" s="86">
        <f>SUM(C7:C10)</f>
        <v>10918</v>
      </c>
      <c r="D6" s="86">
        <f>SUM(D7:D10)</f>
        <v>903</v>
      </c>
      <c r="E6" s="86">
        <f>SUM(E7:E10)</f>
        <v>6926</v>
      </c>
      <c r="F6" s="86">
        <v>2153</v>
      </c>
    </row>
    <row r="7" ht="26.25" customHeight="1" spans="1:6">
      <c r="A7" s="87" t="s">
        <v>587</v>
      </c>
      <c r="B7" s="86">
        <v>9007</v>
      </c>
      <c r="C7" s="86">
        <v>5823</v>
      </c>
      <c r="D7" s="86">
        <v>859</v>
      </c>
      <c r="E7" s="86">
        <v>1869</v>
      </c>
      <c r="F7" s="86">
        <v>456</v>
      </c>
    </row>
    <row r="8" ht="26.25" customHeight="1" spans="1:6">
      <c r="A8" s="87" t="s">
        <v>588</v>
      </c>
      <c r="B8" s="86">
        <v>225</v>
      </c>
      <c r="C8" s="86">
        <v>95</v>
      </c>
      <c r="D8" s="86">
        <v>43</v>
      </c>
      <c r="E8" s="86">
        <v>73</v>
      </c>
      <c r="F8" s="86">
        <v>14</v>
      </c>
    </row>
    <row r="9" ht="26.25" customHeight="1" spans="1:6">
      <c r="A9" s="88" t="s">
        <v>589</v>
      </c>
      <c r="B9" s="86">
        <v>11666</v>
      </c>
      <c r="C9" s="86">
        <v>5000</v>
      </c>
      <c r="D9" s="86"/>
      <c r="E9" s="86">
        <v>4984</v>
      </c>
      <c r="F9" s="86">
        <v>1682</v>
      </c>
    </row>
    <row r="10" ht="26.25" customHeight="1" spans="1:6">
      <c r="A10" s="88" t="s">
        <v>590</v>
      </c>
      <c r="B10" s="86">
        <v>1</v>
      </c>
      <c r="C10" s="86"/>
      <c r="D10" s="86">
        <v>1</v>
      </c>
      <c r="E10" s="86"/>
      <c r="F10" s="86"/>
    </row>
    <row r="11" ht="26.25" customHeight="1" spans="1:6">
      <c r="A11" s="87" t="s">
        <v>591</v>
      </c>
      <c r="B11" s="86">
        <v>14835</v>
      </c>
      <c r="C11" s="86">
        <v>6893</v>
      </c>
      <c r="D11" s="86">
        <v>452</v>
      </c>
      <c r="E11" s="86">
        <v>5952</v>
      </c>
      <c r="F11" s="86">
        <v>1538</v>
      </c>
    </row>
    <row r="12" ht="26.25" customHeight="1" spans="1:6">
      <c r="A12" s="87" t="s">
        <v>592</v>
      </c>
      <c r="B12" s="86">
        <v>7230</v>
      </c>
      <c r="C12" s="86"/>
      <c r="D12" s="86">
        <v>236</v>
      </c>
      <c r="E12" s="86">
        <v>5609</v>
      </c>
      <c r="F12" s="86">
        <v>1385</v>
      </c>
    </row>
    <row r="13" ht="26.25" customHeight="1" spans="1:6">
      <c r="A13" s="87" t="s">
        <v>593</v>
      </c>
      <c r="B13" s="86">
        <v>52</v>
      </c>
      <c r="C13" s="86"/>
      <c r="D13" s="86"/>
      <c r="E13" s="86"/>
      <c r="F13" s="86">
        <v>52</v>
      </c>
    </row>
    <row r="14" ht="26.25" customHeight="1" spans="1:6">
      <c r="A14" s="87" t="s">
        <v>594</v>
      </c>
      <c r="B14" s="86">
        <v>343</v>
      </c>
      <c r="C14" s="86"/>
      <c r="D14" s="86"/>
      <c r="E14" s="86">
        <v>343</v>
      </c>
      <c r="F14" s="86"/>
    </row>
    <row r="15" ht="26.25" customHeight="1" spans="1:6">
      <c r="A15" s="89" t="s">
        <v>595</v>
      </c>
      <c r="B15" s="90">
        <v>62</v>
      </c>
      <c r="C15" s="90"/>
      <c r="D15" s="90">
        <v>62</v>
      </c>
      <c r="E15" s="90"/>
      <c r="F15" s="90"/>
    </row>
    <row r="16" ht="26.25" customHeight="1" spans="1:6">
      <c r="A16" s="89" t="s">
        <v>596</v>
      </c>
      <c r="B16" s="91">
        <v>100</v>
      </c>
      <c r="C16" s="91"/>
      <c r="D16" s="91"/>
      <c r="E16" s="91"/>
      <c r="F16" s="91">
        <v>100</v>
      </c>
    </row>
    <row r="17" ht="26.25" customHeight="1" spans="1:6">
      <c r="A17" s="92" t="s">
        <v>597</v>
      </c>
      <c r="B17" s="91">
        <v>124</v>
      </c>
      <c r="C17" s="91"/>
      <c r="D17" s="91">
        <v>124</v>
      </c>
      <c r="E17" s="91"/>
      <c r="F17" s="91"/>
    </row>
    <row r="18" ht="26.25" customHeight="1" spans="1:6">
      <c r="A18" s="93" t="s">
        <v>598</v>
      </c>
      <c r="B18" s="91">
        <v>27</v>
      </c>
      <c r="C18" s="91"/>
      <c r="D18" s="91">
        <v>27</v>
      </c>
      <c r="E18" s="91"/>
      <c r="F18" s="91"/>
    </row>
    <row r="19" ht="26.25" customHeight="1" spans="1:6">
      <c r="A19" s="94" t="s">
        <v>599</v>
      </c>
      <c r="B19" s="91">
        <v>6065</v>
      </c>
      <c r="C19" s="91">
        <v>4025</v>
      </c>
      <c r="D19" s="91">
        <v>451</v>
      </c>
      <c r="E19" s="91">
        <v>974</v>
      </c>
      <c r="F19" s="91">
        <v>615</v>
      </c>
    </row>
    <row r="20" ht="26.25" customHeight="1" spans="1:6">
      <c r="A20" s="89" t="s">
        <v>600</v>
      </c>
      <c r="B20" s="91">
        <v>20694</v>
      </c>
      <c r="C20" s="91">
        <v>5508</v>
      </c>
      <c r="D20" s="91">
        <v>3726</v>
      </c>
      <c r="E20" s="91">
        <v>5080</v>
      </c>
      <c r="F20" s="91">
        <v>6380</v>
      </c>
    </row>
  </sheetData>
  <mergeCells count="1">
    <mergeCell ref="A2:F2"/>
  </mergeCells>
  <printOptions horizontalCentered="1"/>
  <pageMargins left="0.588888888888889" right="0.588888888888889" top="0.588888888888889" bottom="0.588888888888889" header="0.349305555555556" footer="0.349305555555556"/>
  <pageSetup paperSize="9" scale="95" firstPageNumber="0" orientation="landscape" useFirstPageNumber="1" errors="blank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view="pageBreakPreview" zoomScaleNormal="100" zoomScaleSheetLayoutView="100" workbookViewId="0">
      <selection activeCell="A1" sqref="A1:B1"/>
    </sheetView>
  </sheetViews>
  <sheetFormatPr defaultColWidth="8.625" defaultRowHeight="14.25" outlineLevelCol="2"/>
  <cols>
    <col min="1" max="1" width="43" style="48" customWidth="1"/>
    <col min="2" max="2" width="36.75" style="49" customWidth="1"/>
    <col min="3" max="32" width="9" style="48" customWidth="1"/>
    <col min="33" max="16384" width="8.625" style="48"/>
  </cols>
  <sheetData>
    <row r="1" ht="32.25" customHeight="1" spans="1:2">
      <c r="A1" s="50" t="s">
        <v>601</v>
      </c>
      <c r="B1" s="50"/>
    </row>
    <row r="2" s="46" customFormat="1" ht="20.1" customHeight="1" spans="1:2">
      <c r="A2" s="51"/>
      <c r="B2" s="52" t="s">
        <v>602</v>
      </c>
    </row>
    <row r="3" ht="39.75" customHeight="1" spans="1:2">
      <c r="A3" s="53" t="s">
        <v>603</v>
      </c>
      <c r="B3" s="53" t="s">
        <v>54</v>
      </c>
    </row>
    <row r="4" s="47" customFormat="1" ht="39.75" customHeight="1" spans="1:2">
      <c r="A4" s="54" t="s">
        <v>90</v>
      </c>
      <c r="B4" s="54">
        <f>B5+B11</f>
        <v>1906</v>
      </c>
    </row>
    <row r="5" s="47" customFormat="1" ht="39.75" customHeight="1" spans="1:2">
      <c r="A5" s="54" t="s">
        <v>604</v>
      </c>
      <c r="B5" s="54">
        <v>639</v>
      </c>
    </row>
    <row r="6" ht="39.75" customHeight="1" spans="1:2">
      <c r="A6" s="55" t="s">
        <v>605</v>
      </c>
      <c r="B6" s="56"/>
    </row>
    <row r="7" ht="39.75" customHeight="1" spans="1:2">
      <c r="A7" s="55" t="s">
        <v>606</v>
      </c>
      <c r="B7" s="56">
        <v>431</v>
      </c>
    </row>
    <row r="8" ht="39.75" customHeight="1" spans="1:2">
      <c r="A8" s="57" t="s">
        <v>607</v>
      </c>
      <c r="B8" s="58">
        <v>208</v>
      </c>
    </row>
    <row r="9" ht="39.75" customHeight="1" spans="1:3">
      <c r="A9" s="59" t="s">
        <v>608</v>
      </c>
      <c r="B9" s="60">
        <v>208</v>
      </c>
      <c r="C9" s="48" t="s">
        <v>17</v>
      </c>
    </row>
    <row r="10" ht="39.75" customHeight="1" spans="1:2">
      <c r="A10" s="59" t="s">
        <v>609</v>
      </c>
      <c r="B10" s="61"/>
    </row>
    <row r="11" s="47" customFormat="1" ht="39.75" customHeight="1" spans="1:2">
      <c r="A11" s="62" t="s">
        <v>610</v>
      </c>
      <c r="B11" s="63">
        <v>1267</v>
      </c>
    </row>
    <row r="12" ht="39.75" customHeight="1" spans="1:2">
      <c r="A12" s="64" t="s">
        <v>611</v>
      </c>
      <c r="B12" s="65">
        <v>727</v>
      </c>
    </row>
    <row r="13" ht="39.75" customHeight="1" spans="1:2">
      <c r="A13" s="64" t="s">
        <v>612</v>
      </c>
      <c r="B13" s="65">
        <v>540</v>
      </c>
    </row>
    <row r="14" ht="74.25" customHeight="1" spans="1:2">
      <c r="A14" s="66" t="s">
        <v>613</v>
      </c>
      <c r="B14" s="66"/>
    </row>
    <row r="15" ht="77.25" customHeight="1" spans="1:2">
      <c r="A15" s="67" t="s">
        <v>614</v>
      </c>
      <c r="B15" s="67"/>
    </row>
  </sheetData>
  <mergeCells count="3">
    <mergeCell ref="A1:B1"/>
    <mergeCell ref="A14:B14"/>
    <mergeCell ref="A15:B15"/>
  </mergeCells>
  <printOptions horizontalCentered="1" verticalCentered="1"/>
  <pageMargins left="0.747916666666667" right="0.747916666666667" top="0.984027777777778" bottom="0.984027777777778" header="0.511805555555556" footer="0.511805555555556"/>
  <pageSetup paperSize="9" orientation="portrait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M15" sqref="M15"/>
    </sheetView>
  </sheetViews>
  <sheetFormatPr defaultColWidth="9" defaultRowHeight="28.5" customHeight="1" outlineLevelCol="6"/>
  <cols>
    <col min="1" max="1" width="35.625" style="20" customWidth="1"/>
    <col min="2" max="2" width="22.25" style="22" customWidth="1"/>
    <col min="3" max="3" width="28.375" style="23" customWidth="1"/>
    <col min="4" max="9" width="14.125" style="20" customWidth="1"/>
    <col min="10" max="16384" width="9" style="20"/>
  </cols>
  <sheetData>
    <row r="1" s="20" customFormat="1" ht="39" customHeight="1" spans="1:3">
      <c r="A1" s="24" t="s">
        <v>615</v>
      </c>
      <c r="B1" s="25"/>
      <c r="C1" s="25"/>
    </row>
    <row r="2" s="20" customFormat="1" customHeight="1" spans="2:3">
      <c r="B2" s="26"/>
      <c r="C2" s="27" t="s">
        <v>616</v>
      </c>
    </row>
    <row r="3" s="21" customFormat="1" customHeight="1" spans="1:5">
      <c r="A3" s="28" t="s">
        <v>617</v>
      </c>
      <c r="B3" s="29" t="s">
        <v>618</v>
      </c>
      <c r="C3" s="30" t="s">
        <v>56</v>
      </c>
      <c r="D3" s="31"/>
      <c r="E3" s="31"/>
    </row>
    <row r="4" s="21" customFormat="1" customHeight="1" spans="1:5">
      <c r="A4" s="32" t="s">
        <v>619</v>
      </c>
      <c r="B4" s="29"/>
      <c r="C4" s="33"/>
      <c r="D4" s="34"/>
      <c r="E4" s="34"/>
    </row>
    <row r="5" s="21" customFormat="1" customHeight="1" spans="1:5">
      <c r="A5" s="35" t="s">
        <v>620</v>
      </c>
      <c r="B5" s="36">
        <v>9222</v>
      </c>
      <c r="C5" s="33"/>
      <c r="D5" s="34"/>
      <c r="E5" s="34"/>
    </row>
    <row r="6" s="21" customFormat="1" customHeight="1" spans="1:5">
      <c r="A6" s="35" t="s">
        <v>621</v>
      </c>
      <c r="B6" s="36">
        <v>3680</v>
      </c>
      <c r="C6" s="33"/>
      <c r="D6" s="34"/>
      <c r="E6" s="34"/>
    </row>
    <row r="7" s="21" customFormat="1" customHeight="1" spans="1:5">
      <c r="A7" s="32" t="s">
        <v>622</v>
      </c>
      <c r="B7" s="29">
        <f>SUM(B5:B6)</f>
        <v>12902</v>
      </c>
      <c r="C7" s="33"/>
      <c r="D7" s="34"/>
      <c r="E7" s="34"/>
    </row>
    <row r="8" s="21" customFormat="1" customHeight="1" spans="1:5">
      <c r="A8" s="28" t="s">
        <v>623</v>
      </c>
      <c r="B8" s="29"/>
      <c r="C8" s="33"/>
      <c r="D8" s="34"/>
      <c r="E8" s="34"/>
    </row>
    <row r="9" s="21" customFormat="1" customHeight="1" spans="1:3">
      <c r="A9" s="37" t="s">
        <v>624</v>
      </c>
      <c r="B9" s="16">
        <v>68.5</v>
      </c>
      <c r="C9" s="16"/>
    </row>
    <row r="10" s="21" customFormat="1" customHeight="1" spans="1:3">
      <c r="A10" s="37" t="s">
        <v>625</v>
      </c>
      <c r="B10" s="16">
        <v>2750</v>
      </c>
      <c r="C10" s="16"/>
    </row>
    <row r="11" s="21" customFormat="1" customHeight="1" spans="1:3">
      <c r="A11" s="37" t="s">
        <v>626</v>
      </c>
      <c r="B11" s="16">
        <v>100</v>
      </c>
      <c r="C11" s="16"/>
    </row>
    <row r="12" s="21" customFormat="1" customHeight="1" spans="1:3">
      <c r="A12" s="37" t="s">
        <v>627</v>
      </c>
      <c r="B12" s="16">
        <v>9</v>
      </c>
      <c r="C12" s="16"/>
    </row>
    <row r="13" s="21" customFormat="1" customHeight="1" spans="1:7">
      <c r="A13" s="37" t="s">
        <v>628</v>
      </c>
      <c r="B13" s="16">
        <v>21.6</v>
      </c>
      <c r="C13" s="16"/>
      <c r="E13" s="38" t="s">
        <v>17</v>
      </c>
      <c r="F13" s="39" t="s">
        <v>17</v>
      </c>
      <c r="G13" s="39" t="s">
        <v>17</v>
      </c>
    </row>
    <row r="14" s="20" customFormat="1" customHeight="1" spans="1:7">
      <c r="A14" s="37" t="s">
        <v>629</v>
      </c>
      <c r="B14" s="16">
        <v>15.5</v>
      </c>
      <c r="C14" s="16"/>
      <c r="E14" s="40" t="s">
        <v>17</v>
      </c>
      <c r="F14" s="41" t="s">
        <v>17</v>
      </c>
      <c r="G14" s="41" t="s">
        <v>17</v>
      </c>
    </row>
    <row r="15" s="20" customFormat="1" customHeight="1" spans="1:4">
      <c r="A15" s="37" t="s">
        <v>630</v>
      </c>
      <c r="B15" s="16">
        <v>1081.4</v>
      </c>
      <c r="C15" s="16"/>
      <c r="D15" s="20" t="s">
        <v>17</v>
      </c>
    </row>
    <row r="16" s="20" customFormat="1" customHeight="1" spans="1:3">
      <c r="A16" s="37" t="s">
        <v>631</v>
      </c>
      <c r="B16" s="16">
        <v>22.5</v>
      </c>
      <c r="C16" s="16"/>
    </row>
    <row r="17" s="20" customFormat="1" customHeight="1" spans="1:3">
      <c r="A17" s="37" t="s">
        <v>632</v>
      </c>
      <c r="B17" s="16">
        <v>243</v>
      </c>
      <c r="C17" s="16"/>
    </row>
    <row r="18" s="20" customFormat="1" customHeight="1" spans="1:3">
      <c r="A18" s="37" t="s">
        <v>633</v>
      </c>
      <c r="B18" s="16">
        <v>128.82</v>
      </c>
      <c r="C18" s="16"/>
    </row>
    <row r="19" s="20" customFormat="1" customHeight="1" spans="1:3">
      <c r="A19" s="37" t="s">
        <v>634</v>
      </c>
      <c r="B19" s="16">
        <v>15.54</v>
      </c>
      <c r="C19" s="16"/>
    </row>
    <row r="20" s="20" customFormat="1" customHeight="1" spans="1:3">
      <c r="A20" s="37" t="s">
        <v>635</v>
      </c>
      <c r="B20" s="16">
        <v>58.24</v>
      </c>
      <c r="C20" s="16"/>
    </row>
    <row r="21" s="20" customFormat="1" customHeight="1" spans="1:3">
      <c r="A21" s="37" t="s">
        <v>636</v>
      </c>
      <c r="B21" s="16">
        <v>1276.33</v>
      </c>
      <c r="C21" s="16"/>
    </row>
    <row r="22" s="20" customFormat="1" customHeight="1" spans="1:3">
      <c r="A22" s="37" t="s">
        <v>637</v>
      </c>
      <c r="B22" s="16">
        <v>773</v>
      </c>
      <c r="C22" s="16"/>
    </row>
    <row r="23" s="20" customFormat="1" customHeight="1" spans="1:3">
      <c r="A23" s="37" t="s">
        <v>638</v>
      </c>
      <c r="B23" s="16">
        <v>24</v>
      </c>
      <c r="C23" s="16"/>
    </row>
    <row r="24" s="20" customFormat="1" customHeight="1" spans="1:3">
      <c r="A24" s="37" t="s">
        <v>639</v>
      </c>
      <c r="B24" s="16">
        <v>127.66</v>
      </c>
      <c r="C24" s="16"/>
    </row>
    <row r="25" s="20" customFormat="1" customHeight="1" spans="1:3">
      <c r="A25" s="37" t="s">
        <v>640</v>
      </c>
      <c r="B25" s="16">
        <v>35</v>
      </c>
      <c r="C25" s="16"/>
    </row>
    <row r="26" s="20" customFormat="1" customHeight="1" spans="1:3">
      <c r="A26" s="37" t="s">
        <v>641</v>
      </c>
      <c r="B26" s="16">
        <v>100</v>
      </c>
      <c r="C26" s="16"/>
    </row>
    <row r="27" s="20" customFormat="1" customHeight="1" spans="1:3">
      <c r="A27" s="37" t="s">
        <v>642</v>
      </c>
      <c r="B27" s="16">
        <v>167.52</v>
      </c>
      <c r="C27" s="16"/>
    </row>
    <row r="28" s="20" customFormat="1" customHeight="1" spans="1:3">
      <c r="A28" s="37" t="s">
        <v>643</v>
      </c>
      <c r="B28" s="16">
        <v>4.7</v>
      </c>
      <c r="C28" s="16"/>
    </row>
    <row r="29" s="20" customFormat="1" customHeight="1" spans="1:3">
      <c r="A29" s="37" t="s">
        <v>644</v>
      </c>
      <c r="B29" s="16">
        <v>498.41</v>
      </c>
      <c r="C29" s="16"/>
    </row>
    <row r="30" s="20" customFormat="1" customHeight="1" spans="1:3">
      <c r="A30" s="37" t="s">
        <v>645</v>
      </c>
      <c r="B30" s="16">
        <v>39.8</v>
      </c>
      <c r="C30" s="16"/>
    </row>
    <row r="31" s="20" customFormat="1" customHeight="1" spans="1:3">
      <c r="A31" s="42" t="s">
        <v>646</v>
      </c>
      <c r="B31" s="43">
        <v>2529.48</v>
      </c>
      <c r="C31" s="44"/>
    </row>
    <row r="32" s="20" customFormat="1" customHeight="1" spans="1:3">
      <c r="A32" s="32" t="s">
        <v>622</v>
      </c>
      <c r="B32" s="29">
        <f>SUM(B9:B31)</f>
        <v>10090</v>
      </c>
      <c r="C32" s="44"/>
    </row>
    <row r="33" customHeight="1" spans="1:3">
      <c r="A33" s="32" t="s">
        <v>90</v>
      </c>
      <c r="B33" s="29">
        <f>B7+B32</f>
        <v>22992</v>
      </c>
      <c r="C33" s="45"/>
    </row>
  </sheetData>
  <mergeCells count="1">
    <mergeCell ref="A1:C1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8"/>
  <sheetViews>
    <sheetView workbookViewId="0">
      <selection activeCell="P19" sqref="P19"/>
    </sheetView>
  </sheetViews>
  <sheetFormatPr defaultColWidth="9" defaultRowHeight="23" customHeight="1" outlineLevelCol="3"/>
  <cols>
    <col min="1" max="1" width="9" style="12"/>
    <col min="2" max="2" width="38" style="1" customWidth="1"/>
    <col min="3" max="3" width="12.625" style="12" customWidth="1"/>
    <col min="4" max="4" width="15" style="1" customWidth="1"/>
    <col min="5" max="16384" width="9" style="1"/>
  </cols>
  <sheetData>
    <row r="1" s="1" customFormat="1" ht="26" customHeight="1" spans="1:4">
      <c r="A1" s="13" t="s">
        <v>647</v>
      </c>
      <c r="B1" s="13"/>
      <c r="C1" s="13"/>
      <c r="D1" s="13"/>
    </row>
    <row r="2" s="1" customFormat="1" customHeight="1" spans="1:4">
      <c r="A2" s="12"/>
      <c r="C2" s="12"/>
      <c r="D2" s="14" t="s">
        <v>1</v>
      </c>
    </row>
    <row r="3" s="1" customFormat="1" customHeight="1" spans="1:4">
      <c r="A3" s="15" t="s">
        <v>648</v>
      </c>
      <c r="B3" s="15" t="s">
        <v>649</v>
      </c>
      <c r="C3" s="16" t="s">
        <v>650</v>
      </c>
      <c r="D3" s="15" t="s">
        <v>56</v>
      </c>
    </row>
    <row r="4" s="1" customFormat="1" customHeight="1" spans="1:4">
      <c r="A4" s="15"/>
      <c r="B4" s="17" t="s">
        <v>651</v>
      </c>
      <c r="C4" s="16"/>
      <c r="D4" s="15"/>
    </row>
    <row r="5" s="1" customFormat="1" customHeight="1" spans="1:4">
      <c r="A5" s="15">
        <v>1</v>
      </c>
      <c r="B5" s="18" t="s">
        <v>652</v>
      </c>
      <c r="C5" s="15">
        <v>270</v>
      </c>
      <c r="D5" s="18"/>
    </row>
    <row r="6" s="1" customFormat="1" customHeight="1" spans="1:4">
      <c r="A6" s="15">
        <v>2</v>
      </c>
      <c r="B6" s="18" t="s">
        <v>653</v>
      </c>
      <c r="C6" s="15">
        <v>2819</v>
      </c>
      <c r="D6" s="18"/>
    </row>
    <row r="7" s="1" customFormat="1" customHeight="1" spans="1:4">
      <c r="A7" s="15">
        <v>3</v>
      </c>
      <c r="B7" s="18" t="s">
        <v>654</v>
      </c>
      <c r="C7" s="15">
        <v>2963</v>
      </c>
      <c r="D7" s="18"/>
    </row>
    <row r="8" s="1" customFormat="1" customHeight="1" spans="1:4">
      <c r="A8" s="15">
        <v>4</v>
      </c>
      <c r="B8" s="18" t="s">
        <v>655</v>
      </c>
      <c r="C8" s="15">
        <v>300</v>
      </c>
      <c r="D8" s="18"/>
    </row>
    <row r="9" s="1" customFormat="1" customHeight="1" spans="1:4">
      <c r="A9" s="15">
        <v>5</v>
      </c>
      <c r="B9" s="18" t="s">
        <v>656</v>
      </c>
      <c r="C9" s="15">
        <v>500</v>
      </c>
      <c r="D9" s="18"/>
    </row>
    <row r="10" s="1" customFormat="1" customHeight="1" spans="1:4">
      <c r="A10" s="15"/>
      <c r="B10" s="17" t="s">
        <v>657</v>
      </c>
      <c r="C10" s="15"/>
      <c r="D10" s="18"/>
    </row>
    <row r="11" s="1" customFormat="1" customHeight="1" spans="1:4">
      <c r="A11" s="15">
        <v>6</v>
      </c>
      <c r="B11" s="18" t="s">
        <v>658</v>
      </c>
      <c r="C11" s="15">
        <v>3565</v>
      </c>
      <c r="D11" s="18"/>
    </row>
    <row r="12" s="1" customFormat="1" customHeight="1" spans="1:4">
      <c r="A12" s="15">
        <v>7</v>
      </c>
      <c r="B12" s="18" t="s">
        <v>659</v>
      </c>
      <c r="C12" s="15">
        <v>249</v>
      </c>
      <c r="D12" s="18"/>
    </row>
    <row r="13" s="1" customFormat="1" customHeight="1" spans="1:4">
      <c r="A13" s="15">
        <v>8</v>
      </c>
      <c r="B13" s="18" t="s">
        <v>660</v>
      </c>
      <c r="C13" s="15">
        <v>8</v>
      </c>
      <c r="D13" s="18"/>
    </row>
    <row r="14" s="1" customFormat="1" customHeight="1" spans="1:4">
      <c r="A14" s="15">
        <v>9</v>
      </c>
      <c r="B14" s="18" t="s">
        <v>661</v>
      </c>
      <c r="C14" s="15">
        <v>200</v>
      </c>
      <c r="D14" s="18"/>
    </row>
    <row r="15" s="1" customFormat="1" customHeight="1" spans="1:4">
      <c r="A15" s="15">
        <v>10</v>
      </c>
      <c r="B15" s="18" t="s">
        <v>662</v>
      </c>
      <c r="C15" s="15">
        <v>896</v>
      </c>
      <c r="D15" s="18"/>
    </row>
    <row r="16" s="1" customFormat="1" customHeight="1" spans="1:4">
      <c r="A16" s="15">
        <v>11</v>
      </c>
      <c r="B16" s="18" t="s">
        <v>663</v>
      </c>
      <c r="C16" s="15">
        <v>249</v>
      </c>
      <c r="D16" s="18"/>
    </row>
    <row r="17" s="1" customFormat="1" customHeight="1" spans="1:4">
      <c r="A17" s="15">
        <v>12</v>
      </c>
      <c r="B17" s="18" t="s">
        <v>664</v>
      </c>
      <c r="C17" s="15">
        <v>49</v>
      </c>
      <c r="D17" s="18"/>
    </row>
    <row r="18" s="1" customFormat="1" customHeight="1" spans="1:4">
      <c r="A18" s="15">
        <v>13</v>
      </c>
      <c r="B18" s="18" t="s">
        <v>665</v>
      </c>
      <c r="C18" s="15">
        <v>33</v>
      </c>
      <c r="D18" s="18"/>
    </row>
    <row r="19" s="1" customFormat="1" customHeight="1" spans="1:4">
      <c r="A19" s="15">
        <v>14</v>
      </c>
      <c r="B19" s="18" t="s">
        <v>666</v>
      </c>
      <c r="C19" s="15">
        <v>139</v>
      </c>
      <c r="D19" s="18"/>
    </row>
    <row r="20" s="1" customFormat="1" customHeight="1" spans="1:4">
      <c r="A20" s="15">
        <v>15</v>
      </c>
      <c r="B20" s="18" t="s">
        <v>667</v>
      </c>
      <c r="C20" s="15">
        <v>138</v>
      </c>
      <c r="D20" s="18"/>
    </row>
    <row r="21" s="1" customFormat="1" customHeight="1" spans="1:4">
      <c r="A21" s="15">
        <v>16</v>
      </c>
      <c r="B21" s="18" t="s">
        <v>668</v>
      </c>
      <c r="C21" s="15">
        <v>111</v>
      </c>
      <c r="D21" s="18"/>
    </row>
    <row r="22" s="1" customFormat="1" customHeight="1" spans="1:4">
      <c r="A22" s="15">
        <v>17</v>
      </c>
      <c r="B22" s="18" t="s">
        <v>669</v>
      </c>
      <c r="C22" s="15">
        <v>56</v>
      </c>
      <c r="D22" s="18"/>
    </row>
    <row r="23" s="1" customFormat="1" customHeight="1" spans="1:4">
      <c r="A23" s="15">
        <v>18</v>
      </c>
      <c r="B23" s="18" t="s">
        <v>670</v>
      </c>
      <c r="C23" s="15">
        <v>35</v>
      </c>
      <c r="D23" s="18"/>
    </row>
    <row r="24" s="1" customFormat="1" customHeight="1" spans="1:4">
      <c r="A24" s="15">
        <v>19</v>
      </c>
      <c r="B24" s="18" t="s">
        <v>671</v>
      </c>
      <c r="C24" s="15">
        <v>15</v>
      </c>
      <c r="D24" s="18"/>
    </row>
    <row r="25" s="1" customFormat="1" customHeight="1" spans="1:4">
      <c r="A25" s="15">
        <v>20</v>
      </c>
      <c r="B25" s="18" t="s">
        <v>672</v>
      </c>
      <c r="C25" s="15">
        <v>1000</v>
      </c>
      <c r="D25" s="18"/>
    </row>
    <row r="26" s="1" customFormat="1" customHeight="1" spans="1:4">
      <c r="A26" s="15"/>
      <c r="B26" s="17" t="s">
        <v>673</v>
      </c>
      <c r="C26" s="15"/>
      <c r="D26" s="18"/>
    </row>
    <row r="27" s="1" customFormat="1" customHeight="1" spans="1:4">
      <c r="A27" s="15">
        <v>21</v>
      </c>
      <c r="B27" s="18" t="s">
        <v>674</v>
      </c>
      <c r="C27" s="15">
        <v>400</v>
      </c>
      <c r="D27" s="18"/>
    </row>
    <row r="28" s="1" customFormat="1" customHeight="1" spans="1:4">
      <c r="A28" s="15">
        <v>22</v>
      </c>
      <c r="B28" s="18" t="s">
        <v>675</v>
      </c>
      <c r="C28" s="15">
        <v>3000</v>
      </c>
      <c r="D28" s="18"/>
    </row>
    <row r="29" s="1" customFormat="1" customHeight="1" spans="1:4">
      <c r="A29" s="15">
        <v>23</v>
      </c>
      <c r="B29" s="18" t="s">
        <v>676</v>
      </c>
      <c r="C29" s="15">
        <v>60</v>
      </c>
      <c r="D29" s="18"/>
    </row>
    <row r="30" s="1" customFormat="1" customHeight="1" spans="1:4">
      <c r="A30" s="15">
        <v>24</v>
      </c>
      <c r="B30" s="18" t="s">
        <v>677</v>
      </c>
      <c r="C30" s="15">
        <v>432</v>
      </c>
      <c r="D30" s="18"/>
    </row>
    <row r="31" s="1" customFormat="1" customHeight="1" spans="1:4">
      <c r="A31" s="15">
        <v>25</v>
      </c>
      <c r="B31" s="18" t="s">
        <v>678</v>
      </c>
      <c r="C31" s="15">
        <v>62.8</v>
      </c>
      <c r="D31" s="18"/>
    </row>
    <row r="32" s="1" customFormat="1" customHeight="1" spans="1:4">
      <c r="A32" s="15">
        <v>26</v>
      </c>
      <c r="B32" s="18" t="s">
        <v>679</v>
      </c>
      <c r="C32" s="15">
        <v>213</v>
      </c>
      <c r="D32" s="18"/>
    </row>
    <row r="33" s="1" customFormat="1" customHeight="1" spans="1:4">
      <c r="A33" s="15">
        <v>27</v>
      </c>
      <c r="B33" s="18" t="s">
        <v>680</v>
      </c>
      <c r="C33" s="15">
        <v>85</v>
      </c>
      <c r="D33" s="18"/>
    </row>
    <row r="34" s="1" customFormat="1" customHeight="1" spans="1:4">
      <c r="A34" s="15">
        <v>28</v>
      </c>
      <c r="B34" s="18" t="s">
        <v>681</v>
      </c>
      <c r="C34" s="15">
        <v>4</v>
      </c>
      <c r="D34" s="18"/>
    </row>
    <row r="35" s="1" customFormat="1" customHeight="1" spans="1:4">
      <c r="A35" s="15">
        <v>29</v>
      </c>
      <c r="B35" s="18" t="s">
        <v>682</v>
      </c>
      <c r="C35" s="15">
        <v>74.5</v>
      </c>
      <c r="D35" s="18"/>
    </row>
    <row r="36" s="1" customFormat="1" customHeight="1" spans="1:4">
      <c r="A36" s="15">
        <v>30</v>
      </c>
      <c r="B36" s="18" t="s">
        <v>683</v>
      </c>
      <c r="C36" s="15">
        <v>407.88</v>
      </c>
      <c r="D36" s="18"/>
    </row>
    <row r="37" s="1" customFormat="1" customHeight="1" spans="1:4">
      <c r="A37" s="15">
        <v>31</v>
      </c>
      <c r="B37" s="18" t="s">
        <v>684</v>
      </c>
      <c r="C37" s="15">
        <v>119.9</v>
      </c>
      <c r="D37" s="18"/>
    </row>
    <row r="38" s="1" customFormat="1" customHeight="1" spans="1:4">
      <c r="A38" s="15">
        <v>32</v>
      </c>
      <c r="B38" s="18" t="s">
        <v>685</v>
      </c>
      <c r="C38" s="15">
        <v>20</v>
      </c>
      <c r="D38" s="18"/>
    </row>
    <row r="39" s="1" customFormat="1" customHeight="1" spans="1:4">
      <c r="A39" s="15">
        <v>33</v>
      </c>
      <c r="B39" s="18" t="s">
        <v>686</v>
      </c>
      <c r="C39" s="15">
        <v>20</v>
      </c>
      <c r="D39" s="18"/>
    </row>
    <row r="40" s="1" customFormat="1" customHeight="1" spans="1:4">
      <c r="A40" s="15">
        <v>34</v>
      </c>
      <c r="B40" s="18" t="s">
        <v>687</v>
      </c>
      <c r="C40" s="15">
        <v>40</v>
      </c>
      <c r="D40" s="18"/>
    </row>
    <row r="41" s="1" customFormat="1" customHeight="1" spans="1:4">
      <c r="A41" s="15">
        <v>35</v>
      </c>
      <c r="B41" s="18" t="s">
        <v>688</v>
      </c>
      <c r="C41" s="15">
        <v>34</v>
      </c>
      <c r="D41" s="18"/>
    </row>
    <row r="42" s="1" customFormat="1" customHeight="1" spans="1:4">
      <c r="A42" s="15">
        <v>36</v>
      </c>
      <c r="B42" s="18" t="s">
        <v>689</v>
      </c>
      <c r="C42" s="15">
        <v>200</v>
      </c>
      <c r="D42" s="18"/>
    </row>
    <row r="43" s="1" customFormat="1" customHeight="1" spans="1:4">
      <c r="A43" s="15">
        <v>37</v>
      </c>
      <c r="B43" s="18" t="s">
        <v>690</v>
      </c>
      <c r="C43" s="15">
        <v>500</v>
      </c>
      <c r="D43" s="18"/>
    </row>
    <row r="44" s="1" customFormat="1" customHeight="1" spans="1:4">
      <c r="A44" s="15">
        <v>38</v>
      </c>
      <c r="B44" s="18" t="s">
        <v>691</v>
      </c>
      <c r="C44" s="15">
        <v>200</v>
      </c>
      <c r="D44" s="18"/>
    </row>
    <row r="45" s="1" customFormat="1" customHeight="1" spans="1:4">
      <c r="A45" s="15">
        <v>39</v>
      </c>
      <c r="B45" s="18" t="s">
        <v>692</v>
      </c>
      <c r="C45" s="15">
        <v>80</v>
      </c>
      <c r="D45" s="18"/>
    </row>
    <row r="46" s="1" customFormat="1" customHeight="1" spans="1:4">
      <c r="A46" s="15">
        <v>40</v>
      </c>
      <c r="B46" s="18" t="s">
        <v>693</v>
      </c>
      <c r="C46" s="15">
        <v>133.5</v>
      </c>
      <c r="D46" s="18"/>
    </row>
    <row r="47" s="1" customFormat="1" customHeight="1" spans="1:4">
      <c r="A47" s="15"/>
      <c r="B47" s="17" t="s">
        <v>694</v>
      </c>
      <c r="C47" s="15"/>
      <c r="D47" s="18"/>
    </row>
    <row r="48" s="1" customFormat="1" customHeight="1" spans="1:4">
      <c r="A48" s="15">
        <v>41</v>
      </c>
      <c r="B48" s="18" t="s">
        <v>695</v>
      </c>
      <c r="C48" s="15">
        <v>10</v>
      </c>
      <c r="D48" s="18"/>
    </row>
    <row r="49" s="1" customFormat="1" customHeight="1" spans="1:4">
      <c r="A49" s="15">
        <v>42</v>
      </c>
      <c r="B49" s="18" t="s">
        <v>696</v>
      </c>
      <c r="C49" s="15">
        <v>27.7</v>
      </c>
      <c r="D49" s="18"/>
    </row>
    <row r="50" s="1" customFormat="1" customHeight="1" spans="1:4">
      <c r="A50" s="15">
        <v>43</v>
      </c>
      <c r="B50" s="18" t="s">
        <v>697</v>
      </c>
      <c r="C50" s="15">
        <v>22</v>
      </c>
      <c r="D50" s="18"/>
    </row>
    <row r="51" s="1" customFormat="1" customHeight="1" spans="1:4">
      <c r="A51" s="15">
        <v>44</v>
      </c>
      <c r="B51" s="18" t="s">
        <v>698</v>
      </c>
      <c r="C51" s="15">
        <v>400.3</v>
      </c>
      <c r="D51" s="18"/>
    </row>
    <row r="52" s="1" customFormat="1" customHeight="1" spans="1:4">
      <c r="A52" s="15">
        <v>45</v>
      </c>
      <c r="B52" s="18" t="s">
        <v>699</v>
      </c>
      <c r="C52" s="15">
        <v>321.75</v>
      </c>
      <c r="D52" s="18"/>
    </row>
    <row r="53" s="1" customFormat="1" customHeight="1" spans="1:4">
      <c r="A53" s="15">
        <v>46</v>
      </c>
      <c r="B53" s="18" t="s">
        <v>700</v>
      </c>
      <c r="C53" s="15">
        <v>60</v>
      </c>
      <c r="D53" s="18"/>
    </row>
    <row r="54" s="1" customFormat="1" customHeight="1" spans="1:4">
      <c r="A54" s="15">
        <v>47</v>
      </c>
      <c r="B54" s="18" t="s">
        <v>701</v>
      </c>
      <c r="C54" s="15">
        <v>15</v>
      </c>
      <c r="D54" s="18"/>
    </row>
    <row r="55" s="1" customFormat="1" customHeight="1" spans="1:4">
      <c r="A55" s="15">
        <v>48</v>
      </c>
      <c r="B55" s="18" t="s">
        <v>702</v>
      </c>
      <c r="C55" s="15">
        <v>50</v>
      </c>
      <c r="D55" s="18"/>
    </row>
    <row r="56" s="1" customFormat="1" customHeight="1" spans="1:4">
      <c r="A56" s="15">
        <v>49</v>
      </c>
      <c r="B56" s="18" t="s">
        <v>703</v>
      </c>
      <c r="C56" s="15">
        <v>57</v>
      </c>
      <c r="D56" s="18"/>
    </row>
    <row r="57" s="1" customFormat="1" customHeight="1" spans="1:4">
      <c r="A57" s="15">
        <v>50</v>
      </c>
      <c r="B57" s="18" t="s">
        <v>704</v>
      </c>
      <c r="C57" s="15">
        <v>3.82</v>
      </c>
      <c r="D57" s="18"/>
    </row>
    <row r="58" s="1" customFormat="1" customHeight="1" spans="1:4">
      <c r="A58" s="15">
        <v>51</v>
      </c>
      <c r="B58" s="18" t="s">
        <v>705</v>
      </c>
      <c r="C58" s="15">
        <v>1804</v>
      </c>
      <c r="D58" s="18"/>
    </row>
    <row r="59" s="1" customFormat="1" customHeight="1" spans="1:4">
      <c r="A59" s="15">
        <v>52</v>
      </c>
      <c r="B59" s="18" t="s">
        <v>706</v>
      </c>
      <c r="C59" s="15">
        <v>80</v>
      </c>
      <c r="D59" s="18"/>
    </row>
    <row r="60" s="1" customFormat="1" customHeight="1" spans="1:4">
      <c r="A60" s="15">
        <v>53</v>
      </c>
      <c r="B60" s="18" t="s">
        <v>707</v>
      </c>
      <c r="C60" s="15">
        <v>174</v>
      </c>
      <c r="D60" s="18"/>
    </row>
    <row r="61" s="1" customFormat="1" customHeight="1" spans="1:4">
      <c r="A61" s="15">
        <v>54</v>
      </c>
      <c r="B61" s="18" t="s">
        <v>708</v>
      </c>
      <c r="C61" s="15">
        <v>11.75</v>
      </c>
      <c r="D61" s="18"/>
    </row>
    <row r="62" s="1" customFormat="1" customHeight="1" spans="1:4">
      <c r="A62" s="15">
        <v>55</v>
      </c>
      <c r="B62" s="18" t="s">
        <v>709</v>
      </c>
      <c r="C62" s="15">
        <v>25</v>
      </c>
      <c r="D62" s="18"/>
    </row>
    <row r="63" s="1" customFormat="1" customHeight="1" spans="1:4">
      <c r="A63" s="15">
        <v>56</v>
      </c>
      <c r="B63" s="18" t="s">
        <v>710</v>
      </c>
      <c r="C63" s="15">
        <v>135</v>
      </c>
      <c r="D63" s="18"/>
    </row>
    <row r="64" s="1" customFormat="1" customHeight="1" spans="1:4">
      <c r="A64" s="15">
        <v>57</v>
      </c>
      <c r="B64" s="18" t="s">
        <v>711</v>
      </c>
      <c r="C64" s="15">
        <v>101</v>
      </c>
      <c r="D64" s="18"/>
    </row>
    <row r="65" s="1" customFormat="1" customHeight="1" spans="1:4">
      <c r="A65" s="15">
        <v>58</v>
      </c>
      <c r="B65" s="18" t="s">
        <v>712</v>
      </c>
      <c r="C65" s="15">
        <v>41.5</v>
      </c>
      <c r="D65" s="18"/>
    </row>
    <row r="66" s="1" customFormat="1" customHeight="1" spans="1:4">
      <c r="A66" s="15">
        <v>59</v>
      </c>
      <c r="B66" s="18" t="s">
        <v>713</v>
      </c>
      <c r="C66" s="15">
        <v>20</v>
      </c>
      <c r="D66" s="18"/>
    </row>
    <row r="67" s="1" customFormat="1" customHeight="1" spans="1:4">
      <c r="A67" s="15" t="s">
        <v>17</v>
      </c>
      <c r="B67" s="17" t="s">
        <v>714</v>
      </c>
      <c r="C67" s="15"/>
      <c r="D67" s="18"/>
    </row>
    <row r="68" s="1" customFormat="1" customHeight="1" spans="1:4">
      <c r="A68" s="15">
        <v>60</v>
      </c>
      <c r="B68" s="18" t="s">
        <v>715</v>
      </c>
      <c r="C68" s="15">
        <v>9000</v>
      </c>
      <c r="D68" s="18"/>
    </row>
    <row r="69" s="1" customFormat="1" customHeight="1" spans="1:4">
      <c r="A69" s="15">
        <v>61</v>
      </c>
      <c r="B69" s="18" t="s">
        <v>716</v>
      </c>
      <c r="C69" s="15">
        <v>60</v>
      </c>
      <c r="D69" s="18"/>
    </row>
    <row r="70" s="1" customFormat="1" customHeight="1" spans="1:4">
      <c r="A70" s="15">
        <v>62</v>
      </c>
      <c r="B70" s="18" t="s">
        <v>717</v>
      </c>
      <c r="C70" s="15">
        <v>310</v>
      </c>
      <c r="D70" s="18"/>
    </row>
    <row r="71" s="1" customFormat="1" customHeight="1" spans="1:4">
      <c r="A71" s="15" t="s">
        <v>17</v>
      </c>
      <c r="B71" s="17" t="s">
        <v>464</v>
      </c>
      <c r="C71" s="15"/>
      <c r="D71" s="18"/>
    </row>
    <row r="72" s="1" customFormat="1" customHeight="1" spans="1:4">
      <c r="A72" s="15">
        <v>63</v>
      </c>
      <c r="B72" s="19" t="s">
        <v>718</v>
      </c>
      <c r="C72" s="15">
        <v>14335</v>
      </c>
      <c r="D72" s="18"/>
    </row>
    <row r="73" s="1" customFormat="1" customHeight="1" spans="1:4">
      <c r="A73" s="15">
        <v>64</v>
      </c>
      <c r="B73" s="18" t="s">
        <v>719</v>
      </c>
      <c r="C73" s="15">
        <v>3000</v>
      </c>
      <c r="D73" s="18"/>
    </row>
    <row r="74" s="1" customFormat="1" customHeight="1" spans="1:4">
      <c r="A74" s="15">
        <v>65</v>
      </c>
      <c r="B74" s="18" t="s">
        <v>720</v>
      </c>
      <c r="C74" s="15">
        <v>600</v>
      </c>
      <c r="D74" s="18"/>
    </row>
    <row r="75" s="1" customFormat="1" customHeight="1" spans="1:4">
      <c r="A75" s="15">
        <v>66</v>
      </c>
      <c r="B75" s="18" t="s">
        <v>721</v>
      </c>
      <c r="C75" s="15">
        <v>8311</v>
      </c>
      <c r="D75" s="18"/>
    </row>
    <row r="76" s="1" customFormat="1" customHeight="1" spans="1:4">
      <c r="A76" s="15">
        <v>67</v>
      </c>
      <c r="B76" s="18" t="s">
        <v>722</v>
      </c>
      <c r="C76" s="15">
        <v>40</v>
      </c>
      <c r="D76" s="18"/>
    </row>
    <row r="77" s="1" customFormat="1" customHeight="1" spans="1:4">
      <c r="A77" s="15">
        <v>68</v>
      </c>
      <c r="B77" s="18" t="s">
        <v>723</v>
      </c>
      <c r="C77" s="15">
        <v>12368</v>
      </c>
      <c r="D77" s="18"/>
    </row>
    <row r="78" s="1" customFormat="1" customHeight="1" spans="1:4">
      <c r="A78" s="15" t="s">
        <v>17</v>
      </c>
      <c r="B78" s="17" t="s">
        <v>90</v>
      </c>
      <c r="C78" s="15">
        <f>SUM(C4:C77)</f>
        <v>71065.4</v>
      </c>
      <c r="D78" s="18"/>
    </row>
  </sheetData>
  <mergeCells count="1">
    <mergeCell ref="A1:D1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C8" sqref="C8"/>
    </sheetView>
  </sheetViews>
  <sheetFormatPr defaultColWidth="9" defaultRowHeight="29" customHeight="1" outlineLevelRow="4" outlineLevelCol="3"/>
  <cols>
    <col min="1" max="1" width="21.125" customWidth="1"/>
    <col min="2" max="2" width="27.75" customWidth="1"/>
    <col min="3" max="3" width="20.875" customWidth="1"/>
    <col min="4" max="4" width="16.5" customWidth="1"/>
  </cols>
  <sheetData>
    <row r="1" customHeight="1" spans="1:4">
      <c r="A1" s="6" t="s">
        <v>724</v>
      </c>
      <c r="B1" s="6"/>
      <c r="C1" s="6"/>
      <c r="D1" s="6"/>
    </row>
    <row r="2" customHeight="1" spans="1:4">
      <c r="A2" s="7"/>
      <c r="B2" s="8"/>
      <c r="C2" s="7"/>
      <c r="D2" s="3" t="s">
        <v>1</v>
      </c>
    </row>
    <row r="3" customHeight="1" spans="1:4">
      <c r="A3" s="9" t="s">
        <v>725</v>
      </c>
      <c r="B3" s="9" t="s">
        <v>649</v>
      </c>
      <c r="C3" s="10" t="s">
        <v>726</v>
      </c>
      <c r="D3" s="9" t="s">
        <v>56</v>
      </c>
    </row>
    <row r="4" customHeight="1" spans="1:4">
      <c r="A4" s="9" t="s">
        <v>727</v>
      </c>
      <c r="B4" s="10" t="s">
        <v>728</v>
      </c>
      <c r="C4" s="9">
        <v>350</v>
      </c>
      <c r="D4" s="9"/>
    </row>
    <row r="5" customHeight="1" spans="1:4">
      <c r="A5" s="9" t="s">
        <v>90</v>
      </c>
      <c r="B5" s="11"/>
      <c r="C5" s="9">
        <f>SUM(C4:C4)</f>
        <v>350</v>
      </c>
      <c r="D5" s="9"/>
    </row>
  </sheetData>
  <mergeCells count="1">
    <mergeCell ref="A1:D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" sqref="A1:C1"/>
    </sheetView>
  </sheetViews>
  <sheetFormatPr defaultColWidth="9" defaultRowHeight="14.25" outlineLevelRow="3" outlineLevelCol="2"/>
  <cols>
    <col min="1" max="3" width="24.1" style="1" customWidth="1"/>
    <col min="4" max="16384" width="9" style="1"/>
  </cols>
  <sheetData>
    <row r="1" s="1" customFormat="1" ht="50" customHeight="1" spans="1:3">
      <c r="A1" s="2" t="s">
        <v>729</v>
      </c>
      <c r="B1" s="2"/>
      <c r="C1" s="2"/>
    </row>
    <row r="2" s="1" customFormat="1" ht="50" customHeight="1" spans="3:3">
      <c r="C2" s="5" t="s">
        <v>730</v>
      </c>
    </row>
    <row r="3" s="1" customFormat="1" ht="58" customHeight="1" spans="1:3">
      <c r="A3" s="4" t="s">
        <v>603</v>
      </c>
      <c r="B3" s="4" t="s">
        <v>731</v>
      </c>
      <c r="C3" s="4" t="s">
        <v>732</v>
      </c>
    </row>
    <row r="4" s="1" customFormat="1" ht="43" customHeight="1" spans="1:3">
      <c r="A4" s="4" t="s">
        <v>733</v>
      </c>
      <c r="B4" s="4">
        <v>27.77</v>
      </c>
      <c r="C4" s="4">
        <v>26</v>
      </c>
    </row>
  </sheetData>
  <mergeCells count="1">
    <mergeCell ref="A1:C1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" sqref="A1:C1"/>
    </sheetView>
  </sheetViews>
  <sheetFormatPr defaultColWidth="9" defaultRowHeight="14.25" outlineLevelRow="3" outlineLevelCol="2"/>
  <cols>
    <col min="1" max="3" width="24.7" style="1" customWidth="1"/>
    <col min="4" max="16384" width="9" style="1"/>
  </cols>
  <sheetData>
    <row r="1" s="1" customFormat="1" ht="45" customHeight="1" spans="1:3">
      <c r="A1" s="2" t="s">
        <v>734</v>
      </c>
      <c r="B1" s="2"/>
      <c r="C1" s="2"/>
    </row>
    <row r="2" s="1" customFormat="1" ht="47" customHeight="1" spans="3:3">
      <c r="C2" s="3" t="s">
        <v>730</v>
      </c>
    </row>
    <row r="3" s="1" customFormat="1" ht="49" customHeight="1" spans="1:3">
      <c r="A3" s="4" t="s">
        <v>603</v>
      </c>
      <c r="B3" s="4" t="s">
        <v>731</v>
      </c>
      <c r="C3" s="4" t="s">
        <v>732</v>
      </c>
    </row>
    <row r="4" s="1" customFormat="1" ht="71" customHeight="1" spans="1:3">
      <c r="A4" s="4" t="s">
        <v>733</v>
      </c>
      <c r="B4" s="4">
        <v>2.24</v>
      </c>
      <c r="C4" s="4">
        <v>1.75</v>
      </c>
    </row>
  </sheetData>
  <mergeCells count="1">
    <mergeCell ref="A1:C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2"/>
  <sheetViews>
    <sheetView showZeros="0" tabSelected="1" workbookViewId="0">
      <selection activeCell="D6" sqref="D6"/>
    </sheetView>
  </sheetViews>
  <sheetFormatPr defaultColWidth="8.625" defaultRowHeight="14.25"/>
  <cols>
    <col min="1" max="1" width="20.625" style="225" customWidth="1"/>
    <col min="2" max="2" width="9.75" style="226" customWidth="1"/>
    <col min="3" max="3" width="10.25" style="226" customWidth="1"/>
    <col min="4" max="4" width="10.375" style="226" customWidth="1"/>
    <col min="5" max="5" width="10" style="226" customWidth="1"/>
    <col min="6" max="6" width="19.5" style="225" customWidth="1"/>
    <col min="7" max="32" width="9" style="225" customWidth="1"/>
    <col min="33" max="16384" width="8.625" style="225"/>
  </cols>
  <sheetData>
    <row r="1" ht="5" customHeight="1" spans="1:1">
      <c r="A1" s="227"/>
    </row>
    <row r="2" ht="24" customHeight="1" spans="1:6">
      <c r="A2" s="228" t="s">
        <v>51</v>
      </c>
      <c r="B2" s="228"/>
      <c r="C2" s="228"/>
      <c r="D2" s="228"/>
      <c r="E2" s="228"/>
      <c r="F2" s="228"/>
    </row>
    <row r="3" ht="30" customHeight="1" spans="1:6">
      <c r="A3" s="229"/>
      <c r="B3" s="230"/>
      <c r="C3" s="230"/>
      <c r="D3" s="230"/>
      <c r="E3" s="230"/>
      <c r="F3" s="231" t="s">
        <v>1</v>
      </c>
    </row>
    <row r="4" ht="18" customHeight="1" spans="1:6">
      <c r="A4" s="232" t="s">
        <v>52</v>
      </c>
      <c r="B4" s="233" t="s">
        <v>53</v>
      </c>
      <c r="C4" s="233" t="s">
        <v>54</v>
      </c>
      <c r="D4" s="234" t="s">
        <v>55</v>
      </c>
      <c r="E4" s="235"/>
      <c r="F4" s="236" t="s">
        <v>56</v>
      </c>
    </row>
    <row r="5" ht="6" customHeight="1" spans="1:6">
      <c r="A5" s="237"/>
      <c r="B5" s="238"/>
      <c r="C5" s="238"/>
      <c r="D5" s="239"/>
      <c r="E5" s="240"/>
      <c r="F5" s="241"/>
    </row>
    <row r="6" ht="26.25" customHeight="1" spans="1:6">
      <c r="A6" s="242"/>
      <c r="B6" s="243"/>
      <c r="C6" s="243"/>
      <c r="D6" s="240" t="s">
        <v>7</v>
      </c>
      <c r="E6" s="244" t="s">
        <v>57</v>
      </c>
      <c r="F6" s="245"/>
    </row>
    <row r="7" ht="27" customHeight="1" spans="1:6">
      <c r="A7" s="246" t="s">
        <v>58</v>
      </c>
      <c r="B7" s="247">
        <v>399843</v>
      </c>
      <c r="C7" s="247">
        <v>447918</v>
      </c>
      <c r="D7" s="248">
        <f t="shared" ref="D7:D28" si="0">C7-B7</f>
        <v>48075</v>
      </c>
      <c r="E7" s="249">
        <f t="shared" ref="E7:E20" si="1">D7/B7*100</f>
        <v>12.02</v>
      </c>
      <c r="F7" s="250"/>
    </row>
    <row r="8" ht="21.75" customHeight="1" spans="1:6">
      <c r="A8" s="251" t="s">
        <v>59</v>
      </c>
      <c r="B8" s="247">
        <v>55849</v>
      </c>
      <c r="C8" s="247">
        <v>62268</v>
      </c>
      <c r="D8" s="248">
        <f t="shared" si="0"/>
        <v>6419</v>
      </c>
      <c r="E8" s="249">
        <f t="shared" si="1"/>
        <v>11.49</v>
      </c>
      <c r="F8" s="252"/>
    </row>
    <row r="9" ht="21.75" customHeight="1" spans="1:6">
      <c r="A9" s="251" t="s">
        <v>60</v>
      </c>
      <c r="B9" s="247">
        <v>0</v>
      </c>
      <c r="C9" s="247"/>
      <c r="D9" s="248">
        <f t="shared" si="0"/>
        <v>0</v>
      </c>
      <c r="E9" s="249" t="s">
        <v>17</v>
      </c>
      <c r="F9" s="252"/>
    </row>
    <row r="10" ht="21.75" customHeight="1" spans="1:6">
      <c r="A10" s="251" t="s">
        <v>61</v>
      </c>
      <c r="B10" s="247">
        <v>4606</v>
      </c>
      <c r="C10" s="247">
        <v>6380</v>
      </c>
      <c r="D10" s="248">
        <f t="shared" si="0"/>
        <v>1774</v>
      </c>
      <c r="E10" s="249">
        <f t="shared" si="1"/>
        <v>38.51</v>
      </c>
      <c r="F10" s="253"/>
    </row>
    <row r="11" ht="48" customHeight="1" spans="1:6">
      <c r="A11" s="251" t="s">
        <v>62</v>
      </c>
      <c r="B11" s="247">
        <v>20065</v>
      </c>
      <c r="C11" s="247">
        <v>26333</v>
      </c>
      <c r="D11" s="248">
        <f t="shared" si="0"/>
        <v>6268</v>
      </c>
      <c r="E11" s="249">
        <f t="shared" si="1"/>
        <v>31.24</v>
      </c>
      <c r="F11" s="254"/>
    </row>
    <row r="12" ht="43.5" customHeight="1" spans="1:6">
      <c r="A12" s="251" t="s">
        <v>63</v>
      </c>
      <c r="B12" s="247">
        <v>1262</v>
      </c>
      <c r="C12" s="247">
        <v>22359</v>
      </c>
      <c r="D12" s="248">
        <f t="shared" si="0"/>
        <v>21097</v>
      </c>
      <c r="E12" s="249">
        <f t="shared" si="1"/>
        <v>1671.71</v>
      </c>
      <c r="F12" s="255"/>
    </row>
    <row r="13" ht="21.75" customHeight="1" spans="1:6">
      <c r="A13" s="256" t="s">
        <v>64</v>
      </c>
      <c r="B13" s="247">
        <v>346</v>
      </c>
      <c r="C13" s="247">
        <v>520</v>
      </c>
      <c r="D13" s="248">
        <f t="shared" si="0"/>
        <v>174</v>
      </c>
      <c r="E13" s="249">
        <f t="shared" si="1"/>
        <v>50.29</v>
      </c>
      <c r="F13" s="253"/>
    </row>
    <row r="14" ht="42" customHeight="1" spans="1:6">
      <c r="A14" s="251" t="s">
        <v>65</v>
      </c>
      <c r="B14" s="247">
        <v>16496</v>
      </c>
      <c r="C14" s="247">
        <v>12623</v>
      </c>
      <c r="D14" s="248">
        <f t="shared" si="0"/>
        <v>-3873</v>
      </c>
      <c r="E14" s="249">
        <f t="shared" si="1"/>
        <v>-23.48</v>
      </c>
      <c r="F14" s="255" t="s">
        <v>66</v>
      </c>
    </row>
    <row r="15" ht="34.5" customHeight="1" spans="1:6">
      <c r="A15" s="256" t="s">
        <v>67</v>
      </c>
      <c r="B15" s="247">
        <v>6554</v>
      </c>
      <c r="C15" s="247">
        <v>8877</v>
      </c>
      <c r="D15" s="248">
        <f t="shared" si="0"/>
        <v>2323</v>
      </c>
      <c r="E15" s="249">
        <f t="shared" si="1"/>
        <v>35.44</v>
      </c>
      <c r="F15" s="255"/>
    </row>
    <row r="16" ht="27.75" customHeight="1" spans="1:6">
      <c r="A16" s="251" t="s">
        <v>68</v>
      </c>
      <c r="B16" s="247">
        <v>111</v>
      </c>
      <c r="C16" s="247">
        <v>126</v>
      </c>
      <c r="D16" s="248">
        <f t="shared" si="0"/>
        <v>15</v>
      </c>
      <c r="E16" s="249">
        <f t="shared" si="1"/>
        <v>13.51</v>
      </c>
      <c r="F16" s="255"/>
    </row>
    <row r="17" ht="21.75" customHeight="1" spans="1:7">
      <c r="A17" s="256" t="s">
        <v>69</v>
      </c>
      <c r="B17" s="247">
        <v>278439</v>
      </c>
      <c r="C17" s="247">
        <v>289055</v>
      </c>
      <c r="D17" s="248">
        <f t="shared" si="0"/>
        <v>10616</v>
      </c>
      <c r="E17" s="249">
        <f t="shared" si="1"/>
        <v>3.81</v>
      </c>
      <c r="F17" s="253"/>
      <c r="G17" s="225" t="s">
        <v>17</v>
      </c>
    </row>
    <row r="18" ht="21.75" customHeight="1" spans="1:6">
      <c r="A18" s="256" t="s">
        <v>70</v>
      </c>
      <c r="B18" s="247">
        <v>5735</v>
      </c>
      <c r="C18" s="247">
        <v>8788</v>
      </c>
      <c r="D18" s="248">
        <f t="shared" si="0"/>
        <v>3053</v>
      </c>
      <c r="E18" s="249">
        <f t="shared" si="1"/>
        <v>53.23</v>
      </c>
      <c r="F18" s="253"/>
    </row>
    <row r="19" ht="21.75" customHeight="1" spans="1:6">
      <c r="A19" s="257" t="s">
        <v>71</v>
      </c>
      <c r="B19" s="247">
        <v>0</v>
      </c>
      <c r="C19" s="247"/>
      <c r="D19" s="248">
        <f t="shared" si="0"/>
        <v>0</v>
      </c>
      <c r="E19" s="249"/>
      <c r="F19" s="253"/>
    </row>
    <row r="20" ht="33" customHeight="1" spans="1:6">
      <c r="A20" s="256" t="s">
        <v>72</v>
      </c>
      <c r="B20" s="247">
        <v>7141</v>
      </c>
      <c r="C20" s="247">
        <v>219</v>
      </c>
      <c r="D20" s="248">
        <f t="shared" si="0"/>
        <v>-6922</v>
      </c>
      <c r="E20" s="249">
        <f t="shared" si="1"/>
        <v>-96.93</v>
      </c>
      <c r="F20" s="255" t="s">
        <v>73</v>
      </c>
    </row>
    <row r="21" ht="21.75" customHeight="1" spans="1:6">
      <c r="A21" s="256" t="s">
        <v>74</v>
      </c>
      <c r="B21" s="247">
        <v>0</v>
      </c>
      <c r="C21" s="247"/>
      <c r="D21" s="248">
        <f t="shared" si="0"/>
        <v>0</v>
      </c>
      <c r="E21" s="249" t="s">
        <v>17</v>
      </c>
      <c r="F21" s="253"/>
    </row>
    <row r="22" ht="21.75" customHeight="1" spans="1:6">
      <c r="A22" s="256" t="s">
        <v>75</v>
      </c>
      <c r="B22" s="247">
        <v>0</v>
      </c>
      <c r="C22" s="247"/>
      <c r="D22" s="248">
        <f t="shared" si="0"/>
        <v>0</v>
      </c>
      <c r="E22" s="249"/>
      <c r="F22" s="253"/>
    </row>
    <row r="23" ht="21.75" customHeight="1" spans="1:6">
      <c r="A23" s="256" t="s">
        <v>76</v>
      </c>
      <c r="B23" s="247">
        <v>0</v>
      </c>
      <c r="C23" s="247"/>
      <c r="D23" s="248">
        <f t="shared" si="0"/>
        <v>0</v>
      </c>
      <c r="E23" s="249" t="s">
        <v>17</v>
      </c>
      <c r="F23" s="253"/>
    </row>
    <row r="24" ht="21.75" customHeight="1" spans="1:6">
      <c r="A24" s="257" t="s">
        <v>77</v>
      </c>
      <c r="B24" s="247">
        <v>1699</v>
      </c>
      <c r="C24" s="247">
        <v>1730</v>
      </c>
      <c r="D24" s="248">
        <f t="shared" si="0"/>
        <v>31</v>
      </c>
      <c r="E24" s="249">
        <f>D24/B24*100</f>
        <v>1.82</v>
      </c>
      <c r="F24" s="253"/>
    </row>
    <row r="25" ht="21.75" customHeight="1" spans="1:6">
      <c r="A25" s="256" t="s">
        <v>78</v>
      </c>
      <c r="B25" s="247">
        <v>40</v>
      </c>
      <c r="C25" s="247">
        <v>40</v>
      </c>
      <c r="D25" s="248">
        <f t="shared" si="0"/>
        <v>0</v>
      </c>
      <c r="E25" s="249">
        <f>D25/B25*100</f>
        <v>0</v>
      </c>
      <c r="F25" s="253"/>
    </row>
    <row r="26" ht="21.75" customHeight="1" spans="1:6">
      <c r="A26" s="256" t="s">
        <v>79</v>
      </c>
      <c r="B26" s="247">
        <v>0</v>
      </c>
      <c r="C26" s="247"/>
      <c r="D26" s="248">
        <f t="shared" si="0"/>
        <v>0</v>
      </c>
      <c r="E26" s="249"/>
      <c r="F26" s="253"/>
    </row>
    <row r="27" ht="29.25" customHeight="1" spans="1:6">
      <c r="A27" s="256" t="s">
        <v>80</v>
      </c>
      <c r="B27" s="247">
        <v>1500</v>
      </c>
      <c r="C27" s="247">
        <v>8600</v>
      </c>
      <c r="D27" s="248">
        <f t="shared" si="0"/>
        <v>7100</v>
      </c>
      <c r="E27" s="249">
        <f>D27/B27*100</f>
        <v>473.33</v>
      </c>
      <c r="F27" s="258" t="s">
        <v>17</v>
      </c>
    </row>
    <row r="28" ht="20.1" customHeight="1" spans="2:22">
      <c r="B28" s="259"/>
      <c r="C28" s="259"/>
      <c r="D28" s="259"/>
      <c r="E28" s="259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</row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</sheetData>
  <mergeCells count="6">
    <mergeCell ref="A2:F2"/>
    <mergeCell ref="A4:A6"/>
    <mergeCell ref="B4:B6"/>
    <mergeCell ref="C4:C6"/>
    <mergeCell ref="F4:F6"/>
    <mergeCell ref="D4:E5"/>
  </mergeCells>
  <printOptions horizontalCentered="1"/>
  <pageMargins left="0.590277777777778" right="0.590277777777778" top="0.590277777777778" bottom="0.590277777777778" header="0.196527777777778" footer="0.1562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5"/>
  <sheetViews>
    <sheetView workbookViewId="0">
      <selection activeCell="B1" sqref="B1:O1"/>
    </sheetView>
  </sheetViews>
  <sheetFormatPr defaultColWidth="9" defaultRowHeight="13.5"/>
  <cols>
    <col min="1" max="3" width="3.5" style="211" customWidth="1"/>
    <col min="4" max="4" width="20.625" style="211" customWidth="1"/>
    <col min="5" max="5" width="9.25" style="211" customWidth="1"/>
    <col min="6" max="6" width="8.875" style="211" customWidth="1"/>
    <col min="7" max="8" width="8.375" style="211" customWidth="1"/>
    <col min="9" max="9" width="7.75" style="211" customWidth="1"/>
    <col min="10" max="10" width="9.875" style="211" customWidth="1"/>
    <col min="11" max="11" width="7.25" style="211" customWidth="1"/>
    <col min="12" max="12" width="7.375" style="211" customWidth="1"/>
    <col min="13" max="13" width="6.875" style="211" customWidth="1"/>
    <col min="14" max="14" width="5.875" style="211" customWidth="1"/>
    <col min="15" max="15" width="7.375" style="211" customWidth="1"/>
    <col min="16" max="16384" width="9" style="211"/>
  </cols>
  <sheetData>
    <row r="1" s="211" customFormat="1" ht="36.75" customHeight="1" spans="1:15">
      <c r="A1" s="212"/>
      <c r="B1" s="213" t="s">
        <v>81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</row>
    <row r="2" s="211" customFormat="1" ht="17" customHeight="1" spans="1:15">
      <c r="A2" s="212"/>
      <c r="B2" s="214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 t="s">
        <v>1</v>
      </c>
    </row>
    <row r="3" s="211" customFormat="1" ht="18" customHeight="1" spans="1:15">
      <c r="A3" s="216" t="s">
        <v>82</v>
      </c>
      <c r="B3" s="216" t="s">
        <v>83</v>
      </c>
      <c r="C3" s="216" t="s">
        <v>84</v>
      </c>
      <c r="D3" s="216" t="s">
        <v>85</v>
      </c>
      <c r="E3" s="216" t="s">
        <v>86</v>
      </c>
      <c r="F3" s="217" t="s">
        <v>87</v>
      </c>
      <c r="G3" s="218"/>
      <c r="H3" s="218"/>
      <c r="I3" s="218"/>
      <c r="J3" s="218"/>
      <c r="K3" s="218"/>
      <c r="L3" s="223" t="s">
        <v>88</v>
      </c>
      <c r="M3" s="223" t="s">
        <v>89</v>
      </c>
      <c r="N3" s="223"/>
      <c r="O3" s="223"/>
    </row>
    <row r="4" s="211" customFormat="1" ht="30.75" customHeight="1" spans="1:15">
      <c r="A4" s="219"/>
      <c r="B4" s="219"/>
      <c r="C4" s="219"/>
      <c r="D4" s="219"/>
      <c r="E4" s="219"/>
      <c r="F4" s="220" t="s">
        <v>90</v>
      </c>
      <c r="G4" s="220" t="s">
        <v>91</v>
      </c>
      <c r="H4" s="220" t="s">
        <v>92</v>
      </c>
      <c r="I4" s="220" t="s">
        <v>93</v>
      </c>
      <c r="J4" s="220" t="s">
        <v>94</v>
      </c>
      <c r="K4" s="217" t="s">
        <v>95</v>
      </c>
      <c r="L4" s="223"/>
      <c r="M4" s="223" t="s">
        <v>90</v>
      </c>
      <c r="N4" s="223" t="s">
        <v>96</v>
      </c>
      <c r="O4" s="223" t="s">
        <v>97</v>
      </c>
    </row>
    <row r="5" s="211" customFormat="1" ht="18" customHeight="1" spans="1:15">
      <c r="A5" s="216"/>
      <c r="B5" s="216"/>
      <c r="C5" s="216"/>
      <c r="D5" s="221" t="s">
        <v>90</v>
      </c>
      <c r="E5" s="222">
        <v>447918</v>
      </c>
      <c r="F5" s="222">
        <v>444559</v>
      </c>
      <c r="G5" s="222">
        <v>50495</v>
      </c>
      <c r="H5" s="222">
        <v>1383</v>
      </c>
      <c r="I5" s="222">
        <v>7329</v>
      </c>
      <c r="J5" s="222">
        <v>62904</v>
      </c>
      <c r="K5" s="222">
        <v>322448</v>
      </c>
      <c r="L5" s="222">
        <v>1258</v>
      </c>
      <c r="M5" s="222">
        <v>2100</v>
      </c>
      <c r="N5" s="222"/>
      <c r="O5" s="222">
        <v>2100</v>
      </c>
    </row>
    <row r="6" s="211" customFormat="1" ht="18" customHeight="1" spans="1:15">
      <c r="A6" s="216" t="s">
        <v>98</v>
      </c>
      <c r="B6" s="216"/>
      <c r="C6" s="216"/>
      <c r="D6" s="221" t="s">
        <v>99</v>
      </c>
      <c r="E6" s="222">
        <v>62268</v>
      </c>
      <c r="F6" s="222">
        <v>58909</v>
      </c>
      <c r="G6" s="222">
        <v>24435</v>
      </c>
      <c r="H6" s="222">
        <v>611</v>
      </c>
      <c r="I6" s="222">
        <v>1252</v>
      </c>
      <c r="J6" s="222">
        <v>27835</v>
      </c>
      <c r="K6" s="222">
        <v>4776</v>
      </c>
      <c r="L6" s="224">
        <v>1258</v>
      </c>
      <c r="M6" s="222">
        <v>2100</v>
      </c>
      <c r="N6" s="222"/>
      <c r="O6" s="222">
        <v>2100</v>
      </c>
    </row>
    <row r="7" s="211" customFormat="1" ht="18" customHeight="1" spans="1:15">
      <c r="A7" s="216" t="s">
        <v>98</v>
      </c>
      <c r="B7" s="216" t="s">
        <v>100</v>
      </c>
      <c r="C7" s="216"/>
      <c r="D7" s="221" t="s">
        <v>101</v>
      </c>
      <c r="E7" s="222">
        <v>585</v>
      </c>
      <c r="F7" s="222">
        <v>585</v>
      </c>
      <c r="G7" s="222">
        <v>259</v>
      </c>
      <c r="H7" s="222">
        <v>44</v>
      </c>
      <c r="I7" s="222"/>
      <c r="J7" s="222">
        <v>282</v>
      </c>
      <c r="K7" s="222"/>
      <c r="L7" s="222"/>
      <c r="M7" s="222"/>
      <c r="N7" s="222"/>
      <c r="O7" s="222"/>
    </row>
    <row r="8" s="211" customFormat="1" ht="18" customHeight="1" spans="1:15">
      <c r="A8" s="216" t="s">
        <v>98</v>
      </c>
      <c r="B8" s="216" t="s">
        <v>100</v>
      </c>
      <c r="C8" s="216" t="s">
        <v>100</v>
      </c>
      <c r="D8" s="221" t="s">
        <v>102</v>
      </c>
      <c r="E8" s="222">
        <v>316</v>
      </c>
      <c r="F8" s="222">
        <v>316</v>
      </c>
      <c r="G8" s="222">
        <v>259</v>
      </c>
      <c r="H8" s="222">
        <v>44</v>
      </c>
      <c r="I8" s="222"/>
      <c r="J8" s="222">
        <v>12</v>
      </c>
      <c r="K8" s="222"/>
      <c r="L8" s="222"/>
      <c r="M8" s="222"/>
      <c r="N8" s="222"/>
      <c r="O8" s="222"/>
    </row>
    <row r="9" s="211" customFormat="1" ht="18" customHeight="1" spans="1:15">
      <c r="A9" s="216" t="s">
        <v>98</v>
      </c>
      <c r="B9" s="216" t="s">
        <v>100</v>
      </c>
      <c r="C9" s="216" t="s">
        <v>103</v>
      </c>
      <c r="D9" s="221" t="s">
        <v>104</v>
      </c>
      <c r="E9" s="222">
        <v>139</v>
      </c>
      <c r="F9" s="222">
        <v>139</v>
      </c>
      <c r="G9" s="222"/>
      <c r="H9" s="222"/>
      <c r="I9" s="222"/>
      <c r="J9" s="222">
        <v>139</v>
      </c>
      <c r="K9" s="222"/>
      <c r="L9" s="222"/>
      <c r="M9" s="222"/>
      <c r="N9" s="222"/>
      <c r="O9" s="222"/>
    </row>
    <row r="10" s="211" customFormat="1" ht="18" customHeight="1" spans="1:15">
      <c r="A10" s="216" t="s">
        <v>98</v>
      </c>
      <c r="B10" s="216" t="s">
        <v>100</v>
      </c>
      <c r="C10" s="216" t="s">
        <v>105</v>
      </c>
      <c r="D10" s="221" t="s">
        <v>106</v>
      </c>
      <c r="E10" s="222">
        <v>2</v>
      </c>
      <c r="F10" s="222">
        <v>2</v>
      </c>
      <c r="G10" s="222"/>
      <c r="H10" s="222"/>
      <c r="I10" s="222"/>
      <c r="J10" s="222">
        <v>2</v>
      </c>
      <c r="K10" s="222"/>
      <c r="L10" s="222"/>
      <c r="M10" s="222"/>
      <c r="N10" s="222"/>
      <c r="O10" s="222"/>
    </row>
    <row r="11" s="211" customFormat="1" ht="18" customHeight="1" spans="1:15">
      <c r="A11" s="216" t="s">
        <v>98</v>
      </c>
      <c r="B11" s="216" t="s">
        <v>100</v>
      </c>
      <c r="C11" s="216" t="s">
        <v>107</v>
      </c>
      <c r="D11" s="221" t="s">
        <v>108</v>
      </c>
      <c r="E11" s="222">
        <v>60</v>
      </c>
      <c r="F11" s="222">
        <v>60</v>
      </c>
      <c r="G11" s="222"/>
      <c r="H11" s="222"/>
      <c r="I11" s="222"/>
      <c r="J11" s="222">
        <v>60</v>
      </c>
      <c r="K11" s="222"/>
      <c r="L11" s="222"/>
      <c r="M11" s="222"/>
      <c r="N11" s="222"/>
      <c r="O11" s="222"/>
    </row>
    <row r="12" s="211" customFormat="1" ht="18" customHeight="1" spans="1:15">
      <c r="A12" s="216" t="s">
        <v>98</v>
      </c>
      <c r="B12" s="216" t="s">
        <v>100</v>
      </c>
      <c r="C12" s="216" t="s">
        <v>109</v>
      </c>
      <c r="D12" s="221" t="s">
        <v>110</v>
      </c>
      <c r="E12" s="222">
        <v>13</v>
      </c>
      <c r="F12" s="222">
        <v>13</v>
      </c>
      <c r="G12" s="222"/>
      <c r="H12" s="222"/>
      <c r="I12" s="222"/>
      <c r="J12" s="222">
        <v>13</v>
      </c>
      <c r="K12" s="222"/>
      <c r="L12" s="222"/>
      <c r="M12" s="222"/>
      <c r="N12" s="222"/>
      <c r="O12" s="222"/>
    </row>
    <row r="13" s="211" customFormat="1" ht="18" customHeight="1" spans="1:15">
      <c r="A13" s="216" t="s">
        <v>98</v>
      </c>
      <c r="B13" s="216" t="s">
        <v>100</v>
      </c>
      <c r="C13" s="216" t="s">
        <v>111</v>
      </c>
      <c r="D13" s="221" t="s">
        <v>112</v>
      </c>
      <c r="E13" s="222">
        <v>55</v>
      </c>
      <c r="F13" s="222">
        <v>55</v>
      </c>
      <c r="G13" s="222"/>
      <c r="H13" s="222"/>
      <c r="I13" s="222"/>
      <c r="J13" s="222">
        <v>55</v>
      </c>
      <c r="K13" s="222"/>
      <c r="L13" s="222"/>
      <c r="M13" s="222"/>
      <c r="N13" s="222"/>
      <c r="O13" s="222"/>
    </row>
    <row r="14" s="211" customFormat="1" ht="18" customHeight="1" spans="1:15">
      <c r="A14" s="216" t="s">
        <v>98</v>
      </c>
      <c r="B14" s="216" t="s">
        <v>103</v>
      </c>
      <c r="C14" s="216"/>
      <c r="D14" s="221" t="s">
        <v>113</v>
      </c>
      <c r="E14" s="222">
        <v>524</v>
      </c>
      <c r="F14" s="222">
        <v>524</v>
      </c>
      <c r="G14" s="222">
        <v>182</v>
      </c>
      <c r="H14" s="222">
        <v>33</v>
      </c>
      <c r="I14" s="222"/>
      <c r="J14" s="222">
        <v>309</v>
      </c>
      <c r="K14" s="222"/>
      <c r="L14" s="222"/>
      <c r="M14" s="222"/>
      <c r="N14" s="222"/>
      <c r="O14" s="222"/>
    </row>
    <row r="15" s="211" customFormat="1" ht="18" customHeight="1" spans="1:15">
      <c r="A15" s="216" t="s">
        <v>98</v>
      </c>
      <c r="B15" s="216" t="s">
        <v>103</v>
      </c>
      <c r="C15" s="216" t="s">
        <v>100</v>
      </c>
      <c r="D15" s="221" t="s">
        <v>114</v>
      </c>
      <c r="E15" s="222">
        <v>215</v>
      </c>
      <c r="F15" s="222">
        <v>215</v>
      </c>
      <c r="G15" s="222">
        <v>182</v>
      </c>
      <c r="H15" s="222">
        <v>33</v>
      </c>
      <c r="I15" s="222"/>
      <c r="J15" s="222"/>
      <c r="K15" s="222"/>
      <c r="L15" s="222"/>
      <c r="M15" s="222"/>
      <c r="N15" s="222"/>
      <c r="O15" s="222"/>
    </row>
    <row r="16" s="211" customFormat="1" ht="18" customHeight="1" spans="1:15">
      <c r="A16" s="216" t="s">
        <v>98</v>
      </c>
      <c r="B16" s="216" t="s">
        <v>103</v>
      </c>
      <c r="C16" s="216" t="s">
        <v>103</v>
      </c>
      <c r="D16" s="221" t="s">
        <v>115</v>
      </c>
      <c r="E16" s="222">
        <v>298</v>
      </c>
      <c r="F16" s="222">
        <v>298</v>
      </c>
      <c r="G16" s="222"/>
      <c r="H16" s="222"/>
      <c r="I16" s="222"/>
      <c r="J16" s="222">
        <v>298</v>
      </c>
      <c r="K16" s="222"/>
      <c r="L16" s="222"/>
      <c r="M16" s="222"/>
      <c r="N16" s="222"/>
      <c r="O16" s="222"/>
    </row>
    <row r="17" s="211" customFormat="1" ht="18" customHeight="1" spans="1:15">
      <c r="A17" s="216" t="s">
        <v>98</v>
      </c>
      <c r="B17" s="216" t="s">
        <v>103</v>
      </c>
      <c r="C17" s="216" t="s">
        <v>116</v>
      </c>
      <c r="D17" s="221" t="s">
        <v>117</v>
      </c>
      <c r="E17" s="222">
        <v>7</v>
      </c>
      <c r="F17" s="222">
        <v>7</v>
      </c>
      <c r="G17" s="222"/>
      <c r="H17" s="222"/>
      <c r="I17" s="222"/>
      <c r="J17" s="222">
        <v>7</v>
      </c>
      <c r="K17" s="222"/>
      <c r="L17" s="222"/>
      <c r="M17" s="222"/>
      <c r="N17" s="222"/>
      <c r="O17" s="222"/>
    </row>
    <row r="18" s="211" customFormat="1" ht="18" customHeight="1" spans="1:15">
      <c r="A18" s="216" t="s">
        <v>98</v>
      </c>
      <c r="B18" s="216" t="s">
        <v>103</v>
      </c>
      <c r="C18" s="216" t="s">
        <v>105</v>
      </c>
      <c r="D18" s="221" t="s">
        <v>118</v>
      </c>
      <c r="E18" s="222">
        <v>4</v>
      </c>
      <c r="F18" s="222">
        <v>4</v>
      </c>
      <c r="G18" s="222"/>
      <c r="H18" s="222"/>
      <c r="I18" s="222"/>
      <c r="J18" s="222">
        <v>4</v>
      </c>
      <c r="K18" s="222"/>
      <c r="L18" s="222"/>
      <c r="M18" s="222"/>
      <c r="N18" s="222"/>
      <c r="O18" s="222"/>
    </row>
    <row r="19" s="211" customFormat="1" ht="18" customHeight="1" spans="1:15">
      <c r="A19" s="216" t="s">
        <v>98</v>
      </c>
      <c r="B19" s="216" t="s">
        <v>119</v>
      </c>
      <c r="C19" s="216"/>
      <c r="D19" s="221" t="s">
        <v>120</v>
      </c>
      <c r="E19" s="222">
        <v>14081</v>
      </c>
      <c r="F19" s="222">
        <v>14081</v>
      </c>
      <c r="G19" s="222">
        <v>5148</v>
      </c>
      <c r="H19" s="222">
        <v>161</v>
      </c>
      <c r="I19" s="222">
        <v>1061</v>
      </c>
      <c r="J19" s="222">
        <v>7707</v>
      </c>
      <c r="K19" s="222">
        <v>3</v>
      </c>
      <c r="L19" s="222"/>
      <c r="M19" s="222"/>
      <c r="N19" s="222"/>
      <c r="O19" s="222"/>
    </row>
    <row r="20" s="211" customFormat="1" ht="18" customHeight="1" spans="1:15">
      <c r="A20" s="216" t="s">
        <v>98</v>
      </c>
      <c r="B20" s="216" t="s">
        <v>119</v>
      </c>
      <c r="C20" s="216" t="s">
        <v>100</v>
      </c>
      <c r="D20" s="221" t="s">
        <v>121</v>
      </c>
      <c r="E20" s="222">
        <v>6130</v>
      </c>
      <c r="F20" s="222">
        <v>6130</v>
      </c>
      <c r="G20" s="222">
        <v>5148</v>
      </c>
      <c r="H20" s="222">
        <v>153</v>
      </c>
      <c r="I20" s="222">
        <v>264</v>
      </c>
      <c r="J20" s="222">
        <v>565</v>
      </c>
      <c r="K20" s="222"/>
      <c r="L20" s="222"/>
      <c r="M20" s="222"/>
      <c r="N20" s="222"/>
      <c r="O20" s="222"/>
    </row>
    <row r="21" s="211" customFormat="1" ht="18" customHeight="1" spans="1:15">
      <c r="A21" s="216" t="s">
        <v>98</v>
      </c>
      <c r="B21" s="216" t="s">
        <v>119</v>
      </c>
      <c r="C21" s="216" t="s">
        <v>103</v>
      </c>
      <c r="D21" s="221" t="s">
        <v>122</v>
      </c>
      <c r="E21" s="222">
        <v>3492</v>
      </c>
      <c r="F21" s="222">
        <v>3492</v>
      </c>
      <c r="G21" s="222"/>
      <c r="H21" s="222">
        <v>8</v>
      </c>
      <c r="I21" s="222"/>
      <c r="J21" s="222">
        <v>3484</v>
      </c>
      <c r="K21" s="222"/>
      <c r="L21" s="222"/>
      <c r="M21" s="222"/>
      <c r="N21" s="222"/>
      <c r="O21" s="222"/>
    </row>
    <row r="22" s="211" customFormat="1" ht="18" customHeight="1" spans="1:15">
      <c r="A22" s="216" t="s">
        <v>98</v>
      </c>
      <c r="B22" s="216" t="s">
        <v>119</v>
      </c>
      <c r="C22" s="216" t="s">
        <v>119</v>
      </c>
      <c r="D22" s="221" t="s">
        <v>123</v>
      </c>
      <c r="E22" s="222">
        <v>1806</v>
      </c>
      <c r="F22" s="222">
        <v>1806</v>
      </c>
      <c r="G22" s="222"/>
      <c r="H22" s="222"/>
      <c r="I22" s="222">
        <v>763</v>
      </c>
      <c r="J22" s="222">
        <v>1043</v>
      </c>
      <c r="K22" s="222"/>
      <c r="L22" s="222"/>
      <c r="M22" s="222"/>
      <c r="N22" s="222"/>
      <c r="O22" s="222"/>
    </row>
    <row r="23" s="211" customFormat="1" ht="18" customHeight="1" spans="1:15">
      <c r="A23" s="216" t="s">
        <v>98</v>
      </c>
      <c r="B23" s="216" t="s">
        <v>119</v>
      </c>
      <c r="C23" s="216" t="s">
        <v>124</v>
      </c>
      <c r="D23" s="221" t="s">
        <v>125</v>
      </c>
      <c r="E23" s="222">
        <v>1957</v>
      </c>
      <c r="F23" s="222">
        <v>1957</v>
      </c>
      <c r="G23" s="222"/>
      <c r="H23" s="222"/>
      <c r="I23" s="222">
        <v>34</v>
      </c>
      <c r="J23" s="222">
        <v>1923</v>
      </c>
      <c r="K23" s="222"/>
      <c r="L23" s="222"/>
      <c r="M23" s="222"/>
      <c r="N23" s="222"/>
      <c r="O23" s="222"/>
    </row>
    <row r="24" s="211" customFormat="1" ht="18" customHeight="1" spans="1:15">
      <c r="A24" s="216" t="s">
        <v>98</v>
      </c>
      <c r="B24" s="216" t="s">
        <v>119</v>
      </c>
      <c r="C24" s="216" t="s">
        <v>116</v>
      </c>
      <c r="D24" s="221" t="s">
        <v>126</v>
      </c>
      <c r="E24" s="222">
        <v>370</v>
      </c>
      <c r="F24" s="222">
        <v>370</v>
      </c>
      <c r="G24" s="222"/>
      <c r="H24" s="222"/>
      <c r="I24" s="222"/>
      <c r="J24" s="222">
        <v>370</v>
      </c>
      <c r="K24" s="222"/>
      <c r="L24" s="222"/>
      <c r="M24" s="222"/>
      <c r="N24" s="222"/>
      <c r="O24" s="222"/>
    </row>
    <row r="25" s="211" customFormat="1" ht="18" customHeight="1" spans="1:15">
      <c r="A25" s="216" t="s">
        <v>98</v>
      </c>
      <c r="B25" s="216" t="s">
        <v>119</v>
      </c>
      <c r="C25" s="216" t="s">
        <v>105</v>
      </c>
      <c r="D25" s="221" t="s">
        <v>127</v>
      </c>
      <c r="E25" s="222">
        <v>40</v>
      </c>
      <c r="F25" s="222">
        <v>40</v>
      </c>
      <c r="G25" s="222"/>
      <c r="H25" s="222"/>
      <c r="I25" s="222"/>
      <c r="J25" s="222">
        <v>40</v>
      </c>
      <c r="K25" s="222"/>
      <c r="L25" s="222"/>
      <c r="M25" s="222"/>
      <c r="N25" s="222"/>
      <c r="O25" s="222"/>
    </row>
    <row r="26" s="211" customFormat="1" ht="18" customHeight="1" spans="1:15">
      <c r="A26" s="216" t="s">
        <v>98</v>
      </c>
      <c r="B26" s="216" t="s">
        <v>119</v>
      </c>
      <c r="C26" s="216" t="s">
        <v>109</v>
      </c>
      <c r="D26" s="221" t="s">
        <v>128</v>
      </c>
      <c r="E26" s="222">
        <v>286</v>
      </c>
      <c r="F26" s="222">
        <v>286</v>
      </c>
      <c r="G26" s="222"/>
      <c r="H26" s="222"/>
      <c r="I26" s="222">
        <v>1</v>
      </c>
      <c r="J26" s="222">
        <v>282</v>
      </c>
      <c r="K26" s="222">
        <v>3</v>
      </c>
      <c r="L26" s="222"/>
      <c r="M26" s="222"/>
      <c r="N26" s="222"/>
      <c r="O26" s="222"/>
    </row>
    <row r="27" s="211" customFormat="1" ht="18" customHeight="1" spans="1:15">
      <c r="A27" s="216" t="s">
        <v>98</v>
      </c>
      <c r="B27" s="216" t="s">
        <v>124</v>
      </c>
      <c r="C27" s="216"/>
      <c r="D27" s="221" t="s">
        <v>129</v>
      </c>
      <c r="E27" s="222">
        <v>215</v>
      </c>
      <c r="F27" s="222">
        <v>215</v>
      </c>
      <c r="G27" s="222">
        <v>102</v>
      </c>
      <c r="H27" s="222">
        <v>13</v>
      </c>
      <c r="I27" s="222"/>
      <c r="J27" s="222">
        <v>100</v>
      </c>
      <c r="K27" s="222"/>
      <c r="L27" s="222"/>
      <c r="M27" s="222"/>
      <c r="N27" s="222"/>
      <c r="O27" s="222"/>
    </row>
    <row r="28" s="211" customFormat="1" ht="18" customHeight="1" spans="1:15">
      <c r="A28" s="216" t="s">
        <v>98</v>
      </c>
      <c r="B28" s="216" t="s">
        <v>124</v>
      </c>
      <c r="C28" s="216" t="s">
        <v>100</v>
      </c>
      <c r="D28" s="221" t="s">
        <v>130</v>
      </c>
      <c r="E28" s="222">
        <v>115</v>
      </c>
      <c r="F28" s="222">
        <v>115</v>
      </c>
      <c r="G28" s="222">
        <v>102</v>
      </c>
      <c r="H28" s="222">
        <v>13</v>
      </c>
      <c r="I28" s="222"/>
      <c r="J28" s="222"/>
      <c r="K28" s="222"/>
      <c r="L28" s="222"/>
      <c r="M28" s="222"/>
      <c r="N28" s="222"/>
      <c r="O28" s="222"/>
    </row>
    <row r="29" s="211" customFormat="1" ht="18" customHeight="1" spans="1:15">
      <c r="A29" s="216" t="s">
        <v>98</v>
      </c>
      <c r="B29" s="216" t="s">
        <v>124</v>
      </c>
      <c r="C29" s="216" t="s">
        <v>103</v>
      </c>
      <c r="D29" s="221" t="s">
        <v>131</v>
      </c>
      <c r="E29" s="222">
        <v>16</v>
      </c>
      <c r="F29" s="222">
        <v>16</v>
      </c>
      <c r="G29" s="222"/>
      <c r="H29" s="222"/>
      <c r="I29" s="222"/>
      <c r="J29" s="222">
        <v>16</v>
      </c>
      <c r="K29" s="222"/>
      <c r="L29" s="222"/>
      <c r="M29" s="222"/>
      <c r="N29" s="222"/>
      <c r="O29" s="222"/>
    </row>
    <row r="30" s="211" customFormat="1" ht="18" customHeight="1" spans="1:15">
      <c r="A30" s="216" t="s">
        <v>98</v>
      </c>
      <c r="B30" s="216" t="s">
        <v>124</v>
      </c>
      <c r="C30" s="216" t="s">
        <v>109</v>
      </c>
      <c r="D30" s="221" t="s">
        <v>132</v>
      </c>
      <c r="E30" s="222">
        <v>4</v>
      </c>
      <c r="F30" s="222">
        <v>4</v>
      </c>
      <c r="G30" s="222"/>
      <c r="H30" s="222"/>
      <c r="I30" s="222"/>
      <c r="J30" s="222">
        <v>4</v>
      </c>
      <c r="K30" s="222"/>
      <c r="L30" s="222"/>
      <c r="M30" s="222"/>
      <c r="N30" s="222"/>
      <c r="O30" s="222"/>
    </row>
    <row r="31" s="211" customFormat="1" ht="18" customHeight="1" spans="1:15">
      <c r="A31" s="216" t="s">
        <v>98</v>
      </c>
      <c r="B31" s="216" t="s">
        <v>124</v>
      </c>
      <c r="C31" s="216" t="s">
        <v>111</v>
      </c>
      <c r="D31" s="221" t="s">
        <v>133</v>
      </c>
      <c r="E31" s="222">
        <v>80</v>
      </c>
      <c r="F31" s="222">
        <v>80</v>
      </c>
      <c r="G31" s="222"/>
      <c r="H31" s="222"/>
      <c r="I31" s="222"/>
      <c r="J31" s="222">
        <v>80</v>
      </c>
      <c r="K31" s="222"/>
      <c r="L31" s="222"/>
      <c r="M31" s="222"/>
      <c r="N31" s="222"/>
      <c r="O31" s="222"/>
    </row>
    <row r="32" s="211" customFormat="1" ht="18" customHeight="1" spans="1:15">
      <c r="A32" s="216" t="s">
        <v>98</v>
      </c>
      <c r="B32" s="216" t="s">
        <v>116</v>
      </c>
      <c r="C32" s="216"/>
      <c r="D32" s="221" t="s">
        <v>134</v>
      </c>
      <c r="E32" s="222">
        <v>370</v>
      </c>
      <c r="F32" s="222">
        <v>370</v>
      </c>
      <c r="G32" s="222">
        <v>100</v>
      </c>
      <c r="H32" s="222">
        <v>13</v>
      </c>
      <c r="I32" s="222">
        <v>35</v>
      </c>
      <c r="J32" s="222">
        <v>222</v>
      </c>
      <c r="K32" s="222"/>
      <c r="L32" s="222"/>
      <c r="M32" s="222"/>
      <c r="N32" s="222"/>
      <c r="O32" s="222"/>
    </row>
    <row r="33" s="211" customFormat="1" ht="18" customHeight="1" spans="1:15">
      <c r="A33" s="216" t="s">
        <v>98</v>
      </c>
      <c r="B33" s="216" t="s">
        <v>116</v>
      </c>
      <c r="C33" s="216" t="s">
        <v>100</v>
      </c>
      <c r="D33" s="221" t="s">
        <v>135</v>
      </c>
      <c r="E33" s="222">
        <v>113</v>
      </c>
      <c r="F33" s="222">
        <v>113</v>
      </c>
      <c r="G33" s="222">
        <v>100</v>
      </c>
      <c r="H33" s="222">
        <v>13</v>
      </c>
      <c r="I33" s="222"/>
      <c r="J33" s="222"/>
      <c r="K33" s="222"/>
      <c r="L33" s="222"/>
      <c r="M33" s="222"/>
      <c r="N33" s="222"/>
      <c r="O33" s="222"/>
    </row>
    <row r="34" s="211" customFormat="1" ht="18" customHeight="1" spans="1:15">
      <c r="A34" s="216" t="s">
        <v>98</v>
      </c>
      <c r="B34" s="216" t="s">
        <v>116</v>
      </c>
      <c r="C34" s="216" t="s">
        <v>103</v>
      </c>
      <c r="D34" s="221" t="s">
        <v>136</v>
      </c>
      <c r="E34" s="222">
        <v>16</v>
      </c>
      <c r="F34" s="222">
        <v>16</v>
      </c>
      <c r="G34" s="222"/>
      <c r="H34" s="222"/>
      <c r="I34" s="222"/>
      <c r="J34" s="222">
        <v>16</v>
      </c>
      <c r="K34" s="222"/>
      <c r="L34" s="222"/>
      <c r="M34" s="222"/>
      <c r="N34" s="222"/>
      <c r="O34" s="222"/>
    </row>
    <row r="35" s="211" customFormat="1" ht="18" customHeight="1" spans="1:15">
      <c r="A35" s="216" t="s">
        <v>98</v>
      </c>
      <c r="B35" s="216" t="s">
        <v>116</v>
      </c>
      <c r="C35" s="216" t="s">
        <v>116</v>
      </c>
      <c r="D35" s="221" t="s">
        <v>137</v>
      </c>
      <c r="E35" s="222">
        <v>84</v>
      </c>
      <c r="F35" s="222">
        <v>84</v>
      </c>
      <c r="G35" s="222"/>
      <c r="H35" s="222"/>
      <c r="I35" s="222">
        <v>35</v>
      </c>
      <c r="J35" s="222">
        <v>49</v>
      </c>
      <c r="K35" s="222"/>
      <c r="L35" s="222"/>
      <c r="M35" s="222"/>
      <c r="N35" s="222"/>
      <c r="O35" s="222"/>
    </row>
    <row r="36" s="211" customFormat="1" ht="18" customHeight="1" spans="1:15">
      <c r="A36" s="216" t="s">
        <v>98</v>
      </c>
      <c r="B36" s="216" t="s">
        <v>116</v>
      </c>
      <c r="C36" s="216" t="s">
        <v>107</v>
      </c>
      <c r="D36" s="221" t="s">
        <v>138</v>
      </c>
      <c r="E36" s="222">
        <v>80</v>
      </c>
      <c r="F36" s="222">
        <v>80</v>
      </c>
      <c r="G36" s="222"/>
      <c r="H36" s="222"/>
      <c r="I36" s="222"/>
      <c r="J36" s="222">
        <v>80</v>
      </c>
      <c r="K36" s="222"/>
      <c r="L36" s="222"/>
      <c r="M36" s="222"/>
      <c r="N36" s="222"/>
      <c r="O36" s="222"/>
    </row>
    <row r="37" s="211" customFormat="1" ht="18" customHeight="1" spans="1:15">
      <c r="A37" s="216" t="s">
        <v>98</v>
      </c>
      <c r="B37" s="216" t="s">
        <v>116</v>
      </c>
      <c r="C37" s="216" t="s">
        <v>109</v>
      </c>
      <c r="D37" s="221" t="s">
        <v>139</v>
      </c>
      <c r="E37" s="222">
        <v>57</v>
      </c>
      <c r="F37" s="222">
        <v>57</v>
      </c>
      <c r="G37" s="222"/>
      <c r="H37" s="222"/>
      <c r="I37" s="222"/>
      <c r="J37" s="222">
        <v>57</v>
      </c>
      <c r="K37" s="222"/>
      <c r="L37" s="222"/>
      <c r="M37" s="222"/>
      <c r="N37" s="222"/>
      <c r="O37" s="222"/>
    </row>
    <row r="38" s="211" customFormat="1" ht="18" customHeight="1" spans="1:15">
      <c r="A38" s="216" t="s">
        <v>98</v>
      </c>
      <c r="B38" s="216" t="s">
        <v>116</v>
      </c>
      <c r="C38" s="216" t="s">
        <v>111</v>
      </c>
      <c r="D38" s="221" t="s">
        <v>140</v>
      </c>
      <c r="E38" s="222">
        <v>20</v>
      </c>
      <c r="F38" s="222">
        <v>20</v>
      </c>
      <c r="G38" s="222"/>
      <c r="H38" s="222"/>
      <c r="I38" s="222"/>
      <c r="J38" s="222">
        <v>20</v>
      </c>
      <c r="K38" s="222"/>
      <c r="L38" s="222"/>
      <c r="M38" s="222"/>
      <c r="N38" s="222"/>
      <c r="O38" s="222"/>
    </row>
    <row r="39" s="211" customFormat="1" ht="18" customHeight="1" spans="1:15">
      <c r="A39" s="216" t="s">
        <v>98</v>
      </c>
      <c r="B39" s="216" t="s">
        <v>105</v>
      </c>
      <c r="C39" s="216"/>
      <c r="D39" s="221" t="s">
        <v>141</v>
      </c>
      <c r="E39" s="222">
        <v>814</v>
      </c>
      <c r="F39" s="222">
        <v>814</v>
      </c>
      <c r="G39" s="222">
        <v>419</v>
      </c>
      <c r="H39" s="222">
        <v>54</v>
      </c>
      <c r="I39" s="222"/>
      <c r="J39" s="222">
        <v>341</v>
      </c>
      <c r="K39" s="222"/>
      <c r="L39" s="222"/>
      <c r="M39" s="222"/>
      <c r="N39" s="222"/>
      <c r="O39" s="222"/>
    </row>
    <row r="40" s="211" customFormat="1" ht="18" customHeight="1" spans="1:15">
      <c r="A40" s="216" t="s">
        <v>98</v>
      </c>
      <c r="B40" s="216" t="s">
        <v>105</v>
      </c>
      <c r="C40" s="216" t="s">
        <v>100</v>
      </c>
      <c r="D40" s="221" t="s">
        <v>142</v>
      </c>
      <c r="E40" s="222">
        <v>480</v>
      </c>
      <c r="F40" s="222">
        <v>480</v>
      </c>
      <c r="G40" s="222">
        <v>419</v>
      </c>
      <c r="H40" s="222">
        <v>54</v>
      </c>
      <c r="I40" s="222"/>
      <c r="J40" s="222">
        <v>7</v>
      </c>
      <c r="K40" s="222"/>
      <c r="L40" s="222"/>
      <c r="M40" s="222"/>
      <c r="N40" s="222"/>
      <c r="O40" s="222"/>
    </row>
    <row r="41" s="211" customFormat="1" ht="18" customHeight="1" spans="1:15">
      <c r="A41" s="216" t="s">
        <v>98</v>
      </c>
      <c r="B41" s="216" t="s">
        <v>105</v>
      </c>
      <c r="C41" s="216" t="s">
        <v>103</v>
      </c>
      <c r="D41" s="221" t="s">
        <v>143</v>
      </c>
      <c r="E41" s="222">
        <v>175</v>
      </c>
      <c r="F41" s="222">
        <v>175</v>
      </c>
      <c r="G41" s="222"/>
      <c r="H41" s="222"/>
      <c r="I41" s="222"/>
      <c r="J41" s="222">
        <v>175</v>
      </c>
      <c r="K41" s="222"/>
      <c r="L41" s="222"/>
      <c r="M41" s="222"/>
      <c r="N41" s="222"/>
      <c r="O41" s="222"/>
    </row>
    <row r="42" s="211" customFormat="1" ht="18" customHeight="1" spans="1:15">
      <c r="A42" s="216" t="s">
        <v>98</v>
      </c>
      <c r="B42" s="216" t="s">
        <v>105</v>
      </c>
      <c r="C42" s="216" t="s">
        <v>124</v>
      </c>
      <c r="D42" s="221" t="s">
        <v>144</v>
      </c>
      <c r="E42" s="222">
        <v>20</v>
      </c>
      <c r="F42" s="222">
        <v>20</v>
      </c>
      <c r="G42" s="222"/>
      <c r="H42" s="222"/>
      <c r="I42" s="222"/>
      <c r="J42" s="222">
        <v>20</v>
      </c>
      <c r="K42" s="222"/>
      <c r="L42" s="222"/>
      <c r="M42" s="222"/>
      <c r="N42" s="222"/>
      <c r="O42" s="222"/>
    </row>
    <row r="43" s="211" customFormat="1" ht="18" customHeight="1" spans="1:15">
      <c r="A43" s="216" t="s">
        <v>98</v>
      </c>
      <c r="B43" s="216" t="s">
        <v>105</v>
      </c>
      <c r="C43" s="216" t="s">
        <v>116</v>
      </c>
      <c r="D43" s="221" t="s">
        <v>145</v>
      </c>
      <c r="E43" s="222">
        <v>103</v>
      </c>
      <c r="F43" s="222">
        <v>103</v>
      </c>
      <c r="G43" s="222"/>
      <c r="H43" s="222"/>
      <c r="I43" s="222"/>
      <c r="J43" s="222">
        <v>103</v>
      </c>
      <c r="K43" s="222"/>
      <c r="L43" s="222"/>
      <c r="M43" s="222"/>
      <c r="N43" s="222"/>
      <c r="O43" s="222"/>
    </row>
    <row r="44" s="211" customFormat="1" ht="18" customHeight="1" spans="1:15">
      <c r="A44" s="216" t="s">
        <v>98</v>
      </c>
      <c r="B44" s="216" t="s">
        <v>105</v>
      </c>
      <c r="C44" s="216" t="s">
        <v>107</v>
      </c>
      <c r="D44" s="221" t="s">
        <v>146</v>
      </c>
      <c r="E44" s="222">
        <v>2</v>
      </c>
      <c r="F44" s="222">
        <v>2</v>
      </c>
      <c r="G44" s="222"/>
      <c r="H44" s="222"/>
      <c r="I44" s="222"/>
      <c r="J44" s="222">
        <v>2</v>
      </c>
      <c r="K44" s="222"/>
      <c r="L44" s="222"/>
      <c r="M44" s="222"/>
      <c r="N44" s="222"/>
      <c r="O44" s="222"/>
    </row>
    <row r="45" s="211" customFormat="1" ht="18" customHeight="1" spans="1:15">
      <c r="A45" s="216" t="s">
        <v>98</v>
      </c>
      <c r="B45" s="216" t="s">
        <v>105</v>
      </c>
      <c r="C45" s="216" t="s">
        <v>109</v>
      </c>
      <c r="D45" s="221" t="s">
        <v>147</v>
      </c>
      <c r="E45" s="222">
        <v>20</v>
      </c>
      <c r="F45" s="222">
        <v>20</v>
      </c>
      <c r="G45" s="222"/>
      <c r="H45" s="222"/>
      <c r="I45" s="222"/>
      <c r="J45" s="222">
        <v>20</v>
      </c>
      <c r="K45" s="222"/>
      <c r="L45" s="222"/>
      <c r="M45" s="222"/>
      <c r="N45" s="222"/>
      <c r="O45" s="222"/>
    </row>
    <row r="46" s="211" customFormat="1" ht="18" customHeight="1" spans="1:15">
      <c r="A46" s="216" t="s">
        <v>98</v>
      </c>
      <c r="B46" s="216" t="s">
        <v>105</v>
      </c>
      <c r="C46" s="216" t="s">
        <v>111</v>
      </c>
      <c r="D46" s="221" t="s">
        <v>148</v>
      </c>
      <c r="E46" s="222">
        <v>15</v>
      </c>
      <c r="F46" s="222">
        <v>15</v>
      </c>
      <c r="G46" s="222"/>
      <c r="H46" s="222"/>
      <c r="I46" s="222"/>
      <c r="J46" s="222">
        <v>15</v>
      </c>
      <c r="K46" s="222"/>
      <c r="L46" s="222"/>
      <c r="M46" s="222"/>
      <c r="N46" s="222"/>
      <c r="O46" s="222"/>
    </row>
    <row r="47" s="211" customFormat="1" ht="18" customHeight="1" spans="1:15">
      <c r="A47" s="216" t="s">
        <v>98</v>
      </c>
      <c r="B47" s="216" t="s">
        <v>109</v>
      </c>
      <c r="C47" s="216"/>
      <c r="D47" s="221" t="s">
        <v>149</v>
      </c>
      <c r="E47" s="222">
        <v>188</v>
      </c>
      <c r="F47" s="222">
        <v>188</v>
      </c>
      <c r="G47" s="222">
        <v>80</v>
      </c>
      <c r="H47" s="222">
        <v>10</v>
      </c>
      <c r="I47" s="222"/>
      <c r="J47" s="222">
        <v>97</v>
      </c>
      <c r="K47" s="222"/>
      <c r="L47" s="222"/>
      <c r="M47" s="222"/>
      <c r="N47" s="222"/>
      <c r="O47" s="222"/>
    </row>
    <row r="48" s="211" customFormat="1" ht="18" customHeight="1" spans="1:15">
      <c r="A48" s="216" t="s">
        <v>98</v>
      </c>
      <c r="B48" s="216" t="s">
        <v>109</v>
      </c>
      <c r="C48" s="216" t="s">
        <v>100</v>
      </c>
      <c r="D48" s="221" t="s">
        <v>150</v>
      </c>
      <c r="E48" s="222">
        <v>91</v>
      </c>
      <c r="F48" s="222">
        <v>91</v>
      </c>
      <c r="G48" s="222">
        <v>80</v>
      </c>
      <c r="H48" s="222">
        <v>10</v>
      </c>
      <c r="I48" s="222"/>
      <c r="J48" s="222">
        <v>1</v>
      </c>
      <c r="K48" s="222"/>
      <c r="L48" s="222"/>
      <c r="M48" s="222"/>
      <c r="N48" s="222"/>
      <c r="O48" s="222"/>
    </row>
    <row r="49" s="211" customFormat="1" ht="18" customHeight="1" spans="1:15">
      <c r="A49" s="216" t="s">
        <v>98</v>
      </c>
      <c r="B49" s="216" t="s">
        <v>109</v>
      </c>
      <c r="C49" s="216" t="s">
        <v>124</v>
      </c>
      <c r="D49" s="221" t="s">
        <v>151</v>
      </c>
      <c r="E49" s="222">
        <v>97</v>
      </c>
      <c r="F49" s="222">
        <v>97</v>
      </c>
      <c r="G49" s="222"/>
      <c r="H49" s="222"/>
      <c r="I49" s="222"/>
      <c r="J49" s="222">
        <v>97</v>
      </c>
      <c r="K49" s="222"/>
      <c r="L49" s="222"/>
      <c r="M49" s="222"/>
      <c r="N49" s="222"/>
      <c r="O49" s="222"/>
    </row>
    <row r="50" s="211" customFormat="1" ht="18" customHeight="1" spans="1:15">
      <c r="A50" s="216" t="s">
        <v>98</v>
      </c>
      <c r="B50" s="216" t="s">
        <v>152</v>
      </c>
      <c r="C50" s="216"/>
      <c r="D50" s="221" t="s">
        <v>153</v>
      </c>
      <c r="E50" s="222">
        <v>3268</v>
      </c>
      <c r="F50" s="222">
        <v>3268</v>
      </c>
      <c r="G50" s="222">
        <v>216</v>
      </c>
      <c r="H50" s="222">
        <v>25</v>
      </c>
      <c r="I50" s="222"/>
      <c r="J50" s="222">
        <v>3027</v>
      </c>
      <c r="K50" s="222"/>
      <c r="L50" s="222"/>
      <c r="M50" s="222"/>
      <c r="N50" s="222"/>
      <c r="O50" s="222"/>
    </row>
    <row r="51" s="211" customFormat="1" ht="18" customHeight="1" spans="1:15">
      <c r="A51" s="216" t="s">
        <v>98</v>
      </c>
      <c r="B51" s="216" t="s">
        <v>152</v>
      </c>
      <c r="C51" s="216" t="s">
        <v>100</v>
      </c>
      <c r="D51" s="221" t="s">
        <v>154</v>
      </c>
      <c r="E51" s="222">
        <v>224</v>
      </c>
      <c r="F51" s="222">
        <v>224</v>
      </c>
      <c r="G51" s="222">
        <v>195</v>
      </c>
      <c r="H51" s="222">
        <v>25</v>
      </c>
      <c r="I51" s="222"/>
      <c r="J51" s="222">
        <v>4</v>
      </c>
      <c r="K51" s="222"/>
      <c r="L51" s="222"/>
      <c r="M51" s="222"/>
      <c r="N51" s="222"/>
      <c r="O51" s="222"/>
    </row>
    <row r="52" s="211" customFormat="1" ht="18" customHeight="1" spans="1:15">
      <c r="A52" s="216" t="s">
        <v>98</v>
      </c>
      <c r="B52" s="216" t="s">
        <v>152</v>
      </c>
      <c r="C52" s="216" t="s">
        <v>109</v>
      </c>
      <c r="D52" s="221" t="s">
        <v>155</v>
      </c>
      <c r="E52" s="222">
        <v>3000</v>
      </c>
      <c r="F52" s="222">
        <v>3000</v>
      </c>
      <c r="G52" s="222"/>
      <c r="H52" s="222"/>
      <c r="I52" s="222"/>
      <c r="J52" s="222">
        <v>3000</v>
      </c>
      <c r="K52" s="222"/>
      <c r="L52" s="222"/>
      <c r="M52" s="222"/>
      <c r="N52" s="222"/>
      <c r="O52" s="222"/>
    </row>
    <row r="53" s="211" customFormat="1" ht="18" customHeight="1" spans="1:15">
      <c r="A53" s="216" t="s">
        <v>98</v>
      </c>
      <c r="B53" s="216" t="s">
        <v>152</v>
      </c>
      <c r="C53" s="216" t="s">
        <v>111</v>
      </c>
      <c r="D53" s="221" t="s">
        <v>156</v>
      </c>
      <c r="E53" s="222">
        <v>43</v>
      </c>
      <c r="F53" s="222">
        <v>43</v>
      </c>
      <c r="G53" s="222">
        <v>20</v>
      </c>
      <c r="H53" s="222"/>
      <c r="I53" s="222"/>
      <c r="J53" s="222">
        <v>23</v>
      </c>
      <c r="K53" s="222"/>
      <c r="L53" s="222"/>
      <c r="M53" s="222"/>
      <c r="N53" s="222"/>
      <c r="O53" s="222"/>
    </row>
    <row r="54" s="211" customFormat="1" ht="18" customHeight="1" spans="1:15">
      <c r="A54" s="216" t="s">
        <v>98</v>
      </c>
      <c r="B54" s="216" t="s">
        <v>157</v>
      </c>
      <c r="C54" s="216"/>
      <c r="D54" s="221" t="s">
        <v>158</v>
      </c>
      <c r="E54" s="222">
        <v>578</v>
      </c>
      <c r="F54" s="222">
        <v>578</v>
      </c>
      <c r="G54" s="222">
        <v>234</v>
      </c>
      <c r="H54" s="222">
        <v>44</v>
      </c>
      <c r="I54" s="222">
        <v>1</v>
      </c>
      <c r="J54" s="222">
        <v>294</v>
      </c>
      <c r="K54" s="222">
        <v>6</v>
      </c>
      <c r="L54" s="222"/>
      <c r="M54" s="222"/>
      <c r="N54" s="222"/>
      <c r="O54" s="222"/>
    </row>
    <row r="55" s="211" customFormat="1" ht="18" customHeight="1" spans="1:15">
      <c r="A55" s="216" t="s">
        <v>98</v>
      </c>
      <c r="B55" s="216" t="s">
        <v>157</v>
      </c>
      <c r="C55" s="216" t="s">
        <v>100</v>
      </c>
      <c r="D55" s="221" t="s">
        <v>159</v>
      </c>
      <c r="E55" s="222">
        <v>278</v>
      </c>
      <c r="F55" s="222">
        <v>278</v>
      </c>
      <c r="G55" s="222">
        <v>234</v>
      </c>
      <c r="H55" s="222">
        <v>44</v>
      </c>
      <c r="I55" s="222"/>
      <c r="J55" s="222"/>
      <c r="K55" s="222"/>
      <c r="L55" s="222"/>
      <c r="M55" s="222"/>
      <c r="N55" s="222"/>
      <c r="O55" s="222"/>
    </row>
    <row r="56" s="211" customFormat="1" ht="18" customHeight="1" spans="1:15">
      <c r="A56" s="216" t="s">
        <v>98</v>
      </c>
      <c r="B56" s="216" t="s">
        <v>157</v>
      </c>
      <c r="C56" s="216" t="s">
        <v>103</v>
      </c>
      <c r="D56" s="221" t="s">
        <v>160</v>
      </c>
      <c r="E56" s="222">
        <v>226</v>
      </c>
      <c r="F56" s="222">
        <v>226</v>
      </c>
      <c r="G56" s="222"/>
      <c r="H56" s="222"/>
      <c r="I56" s="222">
        <v>1</v>
      </c>
      <c r="J56" s="222">
        <v>223</v>
      </c>
      <c r="K56" s="222">
        <v>3</v>
      </c>
      <c r="L56" s="222"/>
      <c r="M56" s="222"/>
      <c r="N56" s="222"/>
      <c r="O56" s="222"/>
    </row>
    <row r="57" s="211" customFormat="1" ht="18" customHeight="1" spans="1:15">
      <c r="A57" s="216" t="s">
        <v>98</v>
      </c>
      <c r="B57" s="216" t="s">
        <v>157</v>
      </c>
      <c r="C57" s="216" t="s">
        <v>124</v>
      </c>
      <c r="D57" s="221" t="s">
        <v>161</v>
      </c>
      <c r="E57" s="222">
        <v>43</v>
      </c>
      <c r="F57" s="222">
        <v>43</v>
      </c>
      <c r="G57" s="222"/>
      <c r="H57" s="222"/>
      <c r="I57" s="222"/>
      <c r="J57" s="222">
        <v>40</v>
      </c>
      <c r="K57" s="222">
        <v>3</v>
      </c>
      <c r="L57" s="222"/>
      <c r="M57" s="222"/>
      <c r="N57" s="222"/>
      <c r="O57" s="222"/>
    </row>
    <row r="58" s="211" customFormat="1" ht="18" customHeight="1" spans="1:15">
      <c r="A58" s="216" t="s">
        <v>98</v>
      </c>
      <c r="B58" s="216" t="s">
        <v>157</v>
      </c>
      <c r="C58" s="216" t="s">
        <v>116</v>
      </c>
      <c r="D58" s="221" t="s">
        <v>162</v>
      </c>
      <c r="E58" s="222">
        <v>14</v>
      </c>
      <c r="F58" s="222">
        <v>14</v>
      </c>
      <c r="G58" s="222"/>
      <c r="H58" s="222"/>
      <c r="I58" s="222"/>
      <c r="J58" s="222">
        <v>14</v>
      </c>
      <c r="K58" s="222"/>
      <c r="L58" s="222"/>
      <c r="M58" s="222"/>
      <c r="N58" s="222"/>
      <c r="O58" s="222"/>
    </row>
    <row r="59" s="211" customFormat="1" ht="18" customHeight="1" spans="1:15">
      <c r="A59" s="216" t="s">
        <v>98</v>
      </c>
      <c r="B59" s="216" t="s">
        <v>157</v>
      </c>
      <c r="C59" s="216" t="s">
        <v>111</v>
      </c>
      <c r="D59" s="221" t="s">
        <v>163</v>
      </c>
      <c r="E59" s="222">
        <v>18</v>
      </c>
      <c r="F59" s="222">
        <v>18</v>
      </c>
      <c r="G59" s="222"/>
      <c r="H59" s="222"/>
      <c r="I59" s="222"/>
      <c r="J59" s="222">
        <v>18</v>
      </c>
      <c r="K59" s="222"/>
      <c r="L59" s="222"/>
      <c r="M59" s="222"/>
      <c r="N59" s="222"/>
      <c r="O59" s="222"/>
    </row>
    <row r="60" s="211" customFormat="1" ht="18" customHeight="1" spans="1:15">
      <c r="A60" s="216" t="s">
        <v>98</v>
      </c>
      <c r="B60" s="216" t="s">
        <v>164</v>
      </c>
      <c r="C60" s="216"/>
      <c r="D60" s="221" t="s">
        <v>165</v>
      </c>
      <c r="E60" s="222">
        <v>988</v>
      </c>
      <c r="F60" s="222">
        <v>988</v>
      </c>
      <c r="G60" s="222">
        <v>302</v>
      </c>
      <c r="H60" s="222">
        <v>38</v>
      </c>
      <c r="I60" s="222"/>
      <c r="J60" s="222">
        <v>649</v>
      </c>
      <c r="K60" s="222"/>
      <c r="L60" s="222"/>
      <c r="M60" s="222"/>
      <c r="N60" s="222"/>
      <c r="O60" s="222"/>
    </row>
    <row r="61" s="211" customFormat="1" ht="18" customHeight="1" spans="1:15">
      <c r="A61" s="216" t="s">
        <v>98</v>
      </c>
      <c r="B61" s="216" t="s">
        <v>164</v>
      </c>
      <c r="C61" s="216" t="s">
        <v>100</v>
      </c>
      <c r="D61" s="221" t="s">
        <v>166</v>
      </c>
      <c r="E61" s="222">
        <v>334</v>
      </c>
      <c r="F61" s="222">
        <v>334</v>
      </c>
      <c r="G61" s="222">
        <v>291</v>
      </c>
      <c r="H61" s="222">
        <v>38</v>
      </c>
      <c r="I61" s="222"/>
      <c r="J61" s="222">
        <v>5</v>
      </c>
      <c r="K61" s="222"/>
      <c r="L61" s="222"/>
      <c r="M61" s="222"/>
      <c r="N61" s="222"/>
      <c r="O61" s="222"/>
    </row>
    <row r="62" s="211" customFormat="1" ht="18" customHeight="1" spans="1:15">
      <c r="A62" s="216" t="s">
        <v>98</v>
      </c>
      <c r="B62" s="216" t="s">
        <v>164</v>
      </c>
      <c r="C62" s="216" t="s">
        <v>103</v>
      </c>
      <c r="D62" s="221" t="s">
        <v>167</v>
      </c>
      <c r="E62" s="222">
        <v>17</v>
      </c>
      <c r="F62" s="222">
        <v>17</v>
      </c>
      <c r="G62" s="222">
        <v>11</v>
      </c>
      <c r="H62" s="222"/>
      <c r="I62" s="222"/>
      <c r="J62" s="222">
        <v>6</v>
      </c>
      <c r="K62" s="222"/>
      <c r="L62" s="222"/>
      <c r="M62" s="222"/>
      <c r="N62" s="222"/>
      <c r="O62" s="222"/>
    </row>
    <row r="63" s="211" customFormat="1" ht="18" customHeight="1" spans="1:15">
      <c r="A63" s="216" t="s">
        <v>98</v>
      </c>
      <c r="B63" s="216" t="s">
        <v>164</v>
      </c>
      <c r="C63" s="216" t="s">
        <v>124</v>
      </c>
      <c r="D63" s="221" t="s">
        <v>168</v>
      </c>
      <c r="E63" s="222">
        <v>4</v>
      </c>
      <c r="F63" s="222">
        <v>4</v>
      </c>
      <c r="G63" s="222"/>
      <c r="H63" s="222"/>
      <c r="I63" s="222"/>
      <c r="J63" s="222">
        <v>4</v>
      </c>
      <c r="K63" s="222"/>
      <c r="L63" s="222"/>
      <c r="M63" s="222"/>
      <c r="N63" s="222"/>
      <c r="O63" s="222"/>
    </row>
    <row r="64" s="211" customFormat="1" ht="18" customHeight="1" spans="1:15">
      <c r="A64" s="216" t="s">
        <v>98</v>
      </c>
      <c r="B64" s="216" t="s">
        <v>164</v>
      </c>
      <c r="C64" s="216" t="s">
        <v>109</v>
      </c>
      <c r="D64" s="221" t="s">
        <v>169</v>
      </c>
      <c r="E64" s="222">
        <v>614</v>
      </c>
      <c r="F64" s="222">
        <v>614</v>
      </c>
      <c r="G64" s="222"/>
      <c r="H64" s="222"/>
      <c r="I64" s="222"/>
      <c r="J64" s="222">
        <v>614</v>
      </c>
      <c r="K64" s="222"/>
      <c r="L64" s="222"/>
      <c r="M64" s="222"/>
      <c r="N64" s="222"/>
      <c r="O64" s="222"/>
    </row>
    <row r="65" s="211" customFormat="1" ht="18" customHeight="1" spans="1:15">
      <c r="A65" s="216" t="s">
        <v>98</v>
      </c>
      <c r="B65" s="216" t="s">
        <v>164</v>
      </c>
      <c r="C65" s="216" t="s">
        <v>111</v>
      </c>
      <c r="D65" s="221" t="s">
        <v>170</v>
      </c>
      <c r="E65" s="222">
        <v>20</v>
      </c>
      <c r="F65" s="222">
        <v>20</v>
      </c>
      <c r="G65" s="222"/>
      <c r="H65" s="222"/>
      <c r="I65" s="222"/>
      <c r="J65" s="222">
        <v>20</v>
      </c>
      <c r="K65" s="222"/>
      <c r="L65" s="222"/>
      <c r="M65" s="222"/>
      <c r="N65" s="222"/>
      <c r="O65" s="222"/>
    </row>
    <row r="66" s="211" customFormat="1" ht="18" customHeight="1" spans="1:15">
      <c r="A66" s="216" t="s">
        <v>98</v>
      </c>
      <c r="B66" s="216" t="s">
        <v>171</v>
      </c>
      <c r="C66" s="216"/>
      <c r="D66" s="221" t="s">
        <v>172</v>
      </c>
      <c r="E66" s="222">
        <v>143</v>
      </c>
      <c r="F66" s="222">
        <v>143</v>
      </c>
      <c r="G66" s="222">
        <v>58</v>
      </c>
      <c r="H66" s="222">
        <v>11</v>
      </c>
      <c r="I66" s="222"/>
      <c r="J66" s="222">
        <v>74</v>
      </c>
      <c r="K66" s="222"/>
      <c r="L66" s="222"/>
      <c r="M66" s="222"/>
      <c r="N66" s="222"/>
      <c r="O66" s="222"/>
    </row>
    <row r="67" s="211" customFormat="1" ht="18" customHeight="1" spans="1:15">
      <c r="A67" s="216" t="s">
        <v>98</v>
      </c>
      <c r="B67" s="216" t="s">
        <v>171</v>
      </c>
      <c r="C67" s="216" t="s">
        <v>100</v>
      </c>
      <c r="D67" s="221" t="s">
        <v>173</v>
      </c>
      <c r="E67" s="222">
        <v>71</v>
      </c>
      <c r="F67" s="222">
        <v>71</v>
      </c>
      <c r="G67" s="222">
        <v>58</v>
      </c>
      <c r="H67" s="222">
        <v>11</v>
      </c>
      <c r="I67" s="222"/>
      <c r="J67" s="222">
        <v>1</v>
      </c>
      <c r="K67" s="222"/>
      <c r="L67" s="222"/>
      <c r="M67" s="222"/>
      <c r="N67" s="222"/>
      <c r="O67" s="222"/>
    </row>
    <row r="68" s="211" customFormat="1" ht="18" customHeight="1" spans="1:15">
      <c r="A68" s="216" t="s">
        <v>98</v>
      </c>
      <c r="B68" s="216" t="s">
        <v>171</v>
      </c>
      <c r="C68" s="216" t="s">
        <v>124</v>
      </c>
      <c r="D68" s="221" t="s">
        <v>174</v>
      </c>
      <c r="E68" s="222">
        <v>64</v>
      </c>
      <c r="F68" s="222">
        <v>64</v>
      </c>
      <c r="G68" s="222"/>
      <c r="H68" s="222"/>
      <c r="I68" s="222"/>
      <c r="J68" s="222">
        <v>64</v>
      </c>
      <c r="K68" s="222"/>
      <c r="L68" s="222"/>
      <c r="M68" s="222"/>
      <c r="N68" s="222"/>
      <c r="O68" s="222"/>
    </row>
    <row r="69" s="211" customFormat="1" ht="18" customHeight="1" spans="1:15">
      <c r="A69" s="216" t="s">
        <v>98</v>
      </c>
      <c r="B69" s="216" t="s">
        <v>171</v>
      </c>
      <c r="C69" s="216" t="s">
        <v>111</v>
      </c>
      <c r="D69" s="221" t="s">
        <v>175</v>
      </c>
      <c r="E69" s="222">
        <v>8</v>
      </c>
      <c r="F69" s="222">
        <v>8</v>
      </c>
      <c r="G69" s="222"/>
      <c r="H69" s="222"/>
      <c r="I69" s="222"/>
      <c r="J69" s="222">
        <v>8</v>
      </c>
      <c r="K69" s="222"/>
      <c r="L69" s="222"/>
      <c r="M69" s="222"/>
      <c r="N69" s="222"/>
      <c r="O69" s="222"/>
    </row>
    <row r="70" s="211" customFormat="1" ht="18" customHeight="1" spans="1:15">
      <c r="A70" s="216" t="s">
        <v>98</v>
      </c>
      <c r="B70" s="216" t="s">
        <v>176</v>
      </c>
      <c r="C70" s="216"/>
      <c r="D70" s="221" t="s">
        <v>177</v>
      </c>
      <c r="E70" s="222">
        <v>116</v>
      </c>
      <c r="F70" s="222">
        <v>116</v>
      </c>
      <c r="G70" s="222">
        <v>59</v>
      </c>
      <c r="H70" s="222">
        <v>11</v>
      </c>
      <c r="I70" s="222"/>
      <c r="J70" s="222">
        <v>46</v>
      </c>
      <c r="K70" s="222"/>
      <c r="L70" s="222"/>
      <c r="M70" s="222"/>
      <c r="N70" s="222"/>
      <c r="O70" s="222"/>
    </row>
    <row r="71" s="211" customFormat="1" ht="30" customHeight="1" spans="1:15">
      <c r="A71" s="216" t="s">
        <v>98</v>
      </c>
      <c r="B71" s="216" t="s">
        <v>176</v>
      </c>
      <c r="C71" s="216" t="s">
        <v>100</v>
      </c>
      <c r="D71" s="221" t="s">
        <v>178</v>
      </c>
      <c r="E71" s="222">
        <v>70</v>
      </c>
      <c r="F71" s="222">
        <v>70</v>
      </c>
      <c r="G71" s="222">
        <v>59</v>
      </c>
      <c r="H71" s="222">
        <v>11</v>
      </c>
      <c r="I71" s="222"/>
      <c r="J71" s="222"/>
      <c r="K71" s="222"/>
      <c r="L71" s="222"/>
      <c r="M71" s="222"/>
      <c r="N71" s="222"/>
      <c r="O71" s="222"/>
    </row>
    <row r="72" s="211" customFormat="1" ht="30" customHeight="1" spans="1:15">
      <c r="A72" s="216" t="s">
        <v>98</v>
      </c>
      <c r="B72" s="216" t="s">
        <v>176</v>
      </c>
      <c r="C72" s="216" t="s">
        <v>103</v>
      </c>
      <c r="D72" s="221" t="s">
        <v>179</v>
      </c>
      <c r="E72" s="222">
        <v>12</v>
      </c>
      <c r="F72" s="222">
        <v>12</v>
      </c>
      <c r="G72" s="222"/>
      <c r="H72" s="222"/>
      <c r="I72" s="222"/>
      <c r="J72" s="222">
        <v>12</v>
      </c>
      <c r="K72" s="222"/>
      <c r="L72" s="222"/>
      <c r="M72" s="222"/>
      <c r="N72" s="222"/>
      <c r="O72" s="222"/>
    </row>
    <row r="73" s="211" customFormat="1" ht="18" customHeight="1" spans="1:15">
      <c r="A73" s="216" t="s">
        <v>98</v>
      </c>
      <c r="B73" s="216" t="s">
        <v>176</v>
      </c>
      <c r="C73" s="216" t="s">
        <v>124</v>
      </c>
      <c r="D73" s="221" t="s">
        <v>180</v>
      </c>
      <c r="E73" s="222">
        <v>35</v>
      </c>
      <c r="F73" s="222">
        <v>35</v>
      </c>
      <c r="G73" s="222"/>
      <c r="H73" s="222"/>
      <c r="I73" s="222"/>
      <c r="J73" s="222">
        <v>35</v>
      </c>
      <c r="K73" s="222"/>
      <c r="L73" s="222"/>
      <c r="M73" s="222"/>
      <c r="N73" s="222"/>
      <c r="O73" s="222"/>
    </row>
    <row r="74" s="211" customFormat="1" ht="18" customHeight="1" spans="1:15">
      <c r="A74" s="216" t="s">
        <v>98</v>
      </c>
      <c r="B74" s="216" t="s">
        <v>181</v>
      </c>
      <c r="C74" s="216"/>
      <c r="D74" s="221" t="s">
        <v>182</v>
      </c>
      <c r="E74" s="222">
        <v>326</v>
      </c>
      <c r="F74" s="222">
        <v>326</v>
      </c>
      <c r="G74" s="222">
        <v>91</v>
      </c>
      <c r="H74" s="222">
        <v>23</v>
      </c>
      <c r="I74" s="222"/>
      <c r="J74" s="222">
        <v>212</v>
      </c>
      <c r="K74" s="222"/>
      <c r="L74" s="222"/>
      <c r="M74" s="222"/>
      <c r="N74" s="222"/>
      <c r="O74" s="222"/>
    </row>
    <row r="75" s="211" customFormat="1" ht="18" customHeight="1" spans="1:15">
      <c r="A75" s="216" t="s">
        <v>98</v>
      </c>
      <c r="B75" s="216" t="s">
        <v>181</v>
      </c>
      <c r="C75" s="216" t="s">
        <v>100</v>
      </c>
      <c r="D75" s="221" t="s">
        <v>183</v>
      </c>
      <c r="E75" s="222">
        <v>114</v>
      </c>
      <c r="F75" s="222">
        <v>114</v>
      </c>
      <c r="G75" s="222">
        <v>91</v>
      </c>
      <c r="H75" s="222">
        <v>23</v>
      </c>
      <c r="I75" s="222"/>
      <c r="J75" s="222"/>
      <c r="K75" s="222"/>
      <c r="L75" s="222"/>
      <c r="M75" s="222"/>
      <c r="N75" s="222"/>
      <c r="O75" s="222"/>
    </row>
    <row r="76" s="211" customFormat="1" ht="27" customHeight="1" spans="1:15">
      <c r="A76" s="216" t="s">
        <v>98</v>
      </c>
      <c r="B76" s="216" t="s">
        <v>181</v>
      </c>
      <c r="C76" s="216" t="s">
        <v>103</v>
      </c>
      <c r="D76" s="221" t="s">
        <v>184</v>
      </c>
      <c r="E76" s="222">
        <v>136</v>
      </c>
      <c r="F76" s="222">
        <v>136</v>
      </c>
      <c r="G76" s="222"/>
      <c r="H76" s="222"/>
      <c r="I76" s="222"/>
      <c r="J76" s="222">
        <v>136</v>
      </c>
      <c r="K76" s="222"/>
      <c r="L76" s="222"/>
      <c r="M76" s="222"/>
      <c r="N76" s="222"/>
      <c r="O76" s="222"/>
    </row>
    <row r="77" s="211" customFormat="1" ht="18" customHeight="1" spans="1:15">
      <c r="A77" s="216" t="s">
        <v>98</v>
      </c>
      <c r="B77" s="216" t="s">
        <v>181</v>
      </c>
      <c r="C77" s="216" t="s">
        <v>116</v>
      </c>
      <c r="D77" s="221" t="s">
        <v>185</v>
      </c>
      <c r="E77" s="222">
        <v>15</v>
      </c>
      <c r="F77" s="222">
        <v>15</v>
      </c>
      <c r="G77" s="222"/>
      <c r="H77" s="222"/>
      <c r="I77" s="222"/>
      <c r="J77" s="222">
        <v>15</v>
      </c>
      <c r="K77" s="222"/>
      <c r="L77" s="222"/>
      <c r="M77" s="222"/>
      <c r="N77" s="222"/>
      <c r="O77" s="222"/>
    </row>
    <row r="78" s="211" customFormat="1" ht="18" customHeight="1" spans="1:15">
      <c r="A78" s="216" t="s">
        <v>98</v>
      </c>
      <c r="B78" s="216" t="s">
        <v>181</v>
      </c>
      <c r="C78" s="216" t="s">
        <v>111</v>
      </c>
      <c r="D78" s="221" t="s">
        <v>186</v>
      </c>
      <c r="E78" s="222">
        <v>61</v>
      </c>
      <c r="F78" s="222">
        <v>61</v>
      </c>
      <c r="G78" s="222"/>
      <c r="H78" s="222"/>
      <c r="I78" s="222"/>
      <c r="J78" s="222">
        <v>61</v>
      </c>
      <c r="K78" s="222"/>
      <c r="L78" s="222"/>
      <c r="M78" s="222"/>
      <c r="N78" s="222"/>
      <c r="O78" s="222"/>
    </row>
    <row r="79" s="211" customFormat="1" ht="36" customHeight="1" spans="1:15">
      <c r="A79" s="216" t="s">
        <v>98</v>
      </c>
      <c r="B79" s="216" t="s">
        <v>187</v>
      </c>
      <c r="C79" s="216"/>
      <c r="D79" s="221" t="s">
        <v>188</v>
      </c>
      <c r="E79" s="222">
        <v>1352</v>
      </c>
      <c r="F79" s="222">
        <v>1352</v>
      </c>
      <c r="G79" s="222">
        <v>446</v>
      </c>
      <c r="H79" s="222">
        <v>89</v>
      </c>
      <c r="I79" s="222">
        <v>127</v>
      </c>
      <c r="J79" s="222">
        <v>688</v>
      </c>
      <c r="K79" s="222">
        <v>2</v>
      </c>
      <c r="L79" s="222"/>
      <c r="M79" s="222"/>
      <c r="N79" s="222"/>
      <c r="O79" s="222"/>
    </row>
    <row r="80" s="211" customFormat="1" ht="30" customHeight="1" spans="1:15">
      <c r="A80" s="216" t="s">
        <v>98</v>
      </c>
      <c r="B80" s="216" t="s">
        <v>187</v>
      </c>
      <c r="C80" s="216" t="s">
        <v>100</v>
      </c>
      <c r="D80" s="221" t="s">
        <v>189</v>
      </c>
      <c r="E80" s="222">
        <v>573</v>
      </c>
      <c r="F80" s="222">
        <v>573</v>
      </c>
      <c r="G80" s="222">
        <v>446</v>
      </c>
      <c r="H80" s="222">
        <v>84</v>
      </c>
      <c r="I80" s="222">
        <v>34</v>
      </c>
      <c r="J80" s="222">
        <v>9</v>
      </c>
      <c r="K80" s="222"/>
      <c r="L80" s="222"/>
      <c r="M80" s="222"/>
      <c r="N80" s="222"/>
      <c r="O80" s="222"/>
    </row>
    <row r="81" s="211" customFormat="1" ht="24" customHeight="1" spans="1:15">
      <c r="A81" s="216" t="s">
        <v>98</v>
      </c>
      <c r="B81" s="216" t="s">
        <v>187</v>
      </c>
      <c r="C81" s="216" t="s">
        <v>103</v>
      </c>
      <c r="D81" s="221" t="s">
        <v>190</v>
      </c>
      <c r="E81" s="222">
        <v>480</v>
      </c>
      <c r="F81" s="222">
        <v>480</v>
      </c>
      <c r="G81" s="222"/>
      <c r="H81" s="222">
        <v>5</v>
      </c>
      <c r="I81" s="222">
        <v>32</v>
      </c>
      <c r="J81" s="222">
        <v>442</v>
      </c>
      <c r="K81" s="222">
        <v>2</v>
      </c>
      <c r="L81" s="222"/>
      <c r="M81" s="222"/>
      <c r="N81" s="222"/>
      <c r="O81" s="222"/>
    </row>
    <row r="82" s="211" customFormat="1" ht="27" customHeight="1" spans="1:15">
      <c r="A82" s="216" t="s">
        <v>98</v>
      </c>
      <c r="B82" s="216" t="s">
        <v>187</v>
      </c>
      <c r="C82" s="216" t="s">
        <v>119</v>
      </c>
      <c r="D82" s="221" t="s">
        <v>191</v>
      </c>
      <c r="E82" s="222">
        <v>9</v>
      </c>
      <c r="F82" s="222">
        <v>9</v>
      </c>
      <c r="G82" s="222"/>
      <c r="H82" s="222"/>
      <c r="I82" s="222">
        <v>9</v>
      </c>
      <c r="J82" s="222"/>
      <c r="K82" s="222"/>
      <c r="L82" s="222"/>
      <c r="M82" s="222"/>
      <c r="N82" s="222"/>
      <c r="O82" s="222"/>
    </row>
    <row r="83" s="211" customFormat="1" ht="18" customHeight="1" spans="1:15">
      <c r="A83" s="216" t="s">
        <v>98</v>
      </c>
      <c r="B83" s="216" t="s">
        <v>187</v>
      </c>
      <c r="C83" s="216" t="s">
        <v>116</v>
      </c>
      <c r="D83" s="221" t="s">
        <v>192</v>
      </c>
      <c r="E83" s="222">
        <v>287</v>
      </c>
      <c r="F83" s="222">
        <v>287</v>
      </c>
      <c r="G83" s="222"/>
      <c r="H83" s="222"/>
      <c r="I83" s="222">
        <v>52</v>
      </c>
      <c r="J83" s="222">
        <v>234</v>
      </c>
      <c r="K83" s="222"/>
      <c r="L83" s="222"/>
      <c r="M83" s="222"/>
      <c r="N83" s="222"/>
      <c r="O83" s="222"/>
    </row>
    <row r="84" s="211" customFormat="1" ht="30" customHeight="1" spans="1:15">
      <c r="A84" s="216" t="s">
        <v>98</v>
      </c>
      <c r="B84" s="216" t="s">
        <v>187</v>
      </c>
      <c r="C84" s="216" t="s">
        <v>111</v>
      </c>
      <c r="D84" s="221" t="s">
        <v>193</v>
      </c>
      <c r="E84" s="222">
        <v>3</v>
      </c>
      <c r="F84" s="222">
        <v>3</v>
      </c>
      <c r="G84" s="222"/>
      <c r="H84" s="222"/>
      <c r="I84" s="222"/>
      <c r="J84" s="222">
        <v>3</v>
      </c>
      <c r="K84" s="222"/>
      <c r="L84" s="222"/>
      <c r="M84" s="222"/>
      <c r="N84" s="222"/>
      <c r="O84" s="222"/>
    </row>
    <row r="85" s="211" customFormat="1" ht="18" customHeight="1" spans="1:15">
      <c r="A85" s="216" t="s">
        <v>98</v>
      </c>
      <c r="B85" s="216" t="s">
        <v>194</v>
      </c>
      <c r="C85" s="216"/>
      <c r="D85" s="221" t="s">
        <v>195</v>
      </c>
      <c r="E85" s="222">
        <v>551</v>
      </c>
      <c r="F85" s="222">
        <v>551</v>
      </c>
      <c r="G85" s="222">
        <v>97</v>
      </c>
      <c r="H85" s="222">
        <v>17</v>
      </c>
      <c r="I85" s="222">
        <v>3</v>
      </c>
      <c r="J85" s="222">
        <v>434</v>
      </c>
      <c r="K85" s="222"/>
      <c r="L85" s="222"/>
      <c r="M85" s="222"/>
      <c r="N85" s="222"/>
      <c r="O85" s="222"/>
    </row>
    <row r="86" s="211" customFormat="1" ht="18" customHeight="1" spans="1:15">
      <c r="A86" s="216" t="s">
        <v>98</v>
      </c>
      <c r="B86" s="216" t="s">
        <v>194</v>
      </c>
      <c r="C86" s="216" t="s">
        <v>100</v>
      </c>
      <c r="D86" s="221" t="s">
        <v>196</v>
      </c>
      <c r="E86" s="222">
        <v>114</v>
      </c>
      <c r="F86" s="222">
        <v>114</v>
      </c>
      <c r="G86" s="222">
        <v>97</v>
      </c>
      <c r="H86" s="222">
        <v>17</v>
      </c>
      <c r="I86" s="222"/>
      <c r="J86" s="222">
        <v>1</v>
      </c>
      <c r="K86" s="222"/>
      <c r="L86" s="222"/>
      <c r="M86" s="222"/>
      <c r="N86" s="222"/>
      <c r="O86" s="222"/>
    </row>
    <row r="87" s="211" customFormat="1" ht="18" customHeight="1" spans="1:15">
      <c r="A87" s="216" t="s">
        <v>98</v>
      </c>
      <c r="B87" s="216" t="s">
        <v>194</v>
      </c>
      <c r="C87" s="216" t="s">
        <v>103</v>
      </c>
      <c r="D87" s="221" t="s">
        <v>197</v>
      </c>
      <c r="E87" s="222">
        <v>227</v>
      </c>
      <c r="F87" s="222">
        <v>227</v>
      </c>
      <c r="G87" s="222"/>
      <c r="H87" s="222"/>
      <c r="I87" s="222">
        <v>3</v>
      </c>
      <c r="J87" s="222">
        <v>224</v>
      </c>
      <c r="K87" s="222"/>
      <c r="L87" s="222"/>
      <c r="M87" s="222"/>
      <c r="N87" s="222"/>
      <c r="O87" s="222"/>
    </row>
    <row r="88" s="211" customFormat="1" ht="18" customHeight="1" spans="1:15">
      <c r="A88" s="216" t="s">
        <v>98</v>
      </c>
      <c r="B88" s="216" t="s">
        <v>194</v>
      </c>
      <c r="C88" s="216" t="s">
        <v>111</v>
      </c>
      <c r="D88" s="221" t="s">
        <v>198</v>
      </c>
      <c r="E88" s="222">
        <v>210</v>
      </c>
      <c r="F88" s="222">
        <v>210</v>
      </c>
      <c r="G88" s="222"/>
      <c r="H88" s="222"/>
      <c r="I88" s="222"/>
      <c r="J88" s="222">
        <v>210</v>
      </c>
      <c r="K88" s="222"/>
      <c r="L88" s="222"/>
      <c r="M88" s="222"/>
      <c r="N88" s="222"/>
      <c r="O88" s="222"/>
    </row>
    <row r="89" s="211" customFormat="1" ht="18" customHeight="1" spans="1:15">
      <c r="A89" s="216" t="s">
        <v>98</v>
      </c>
      <c r="B89" s="216" t="s">
        <v>199</v>
      </c>
      <c r="C89" s="216"/>
      <c r="D89" s="221" t="s">
        <v>200</v>
      </c>
      <c r="E89" s="222">
        <v>603</v>
      </c>
      <c r="F89" s="222">
        <v>603</v>
      </c>
      <c r="G89" s="222">
        <v>92</v>
      </c>
      <c r="H89" s="222">
        <v>13</v>
      </c>
      <c r="I89" s="222"/>
      <c r="J89" s="222">
        <v>483</v>
      </c>
      <c r="K89" s="222">
        <v>16</v>
      </c>
      <c r="L89" s="222"/>
      <c r="M89" s="222"/>
      <c r="N89" s="222"/>
      <c r="O89" s="222"/>
    </row>
    <row r="90" s="211" customFormat="1" ht="18" customHeight="1" spans="1:15">
      <c r="A90" s="216" t="s">
        <v>98</v>
      </c>
      <c r="B90" s="216" t="s">
        <v>199</v>
      </c>
      <c r="C90" s="216" t="s">
        <v>100</v>
      </c>
      <c r="D90" s="221" t="s">
        <v>201</v>
      </c>
      <c r="E90" s="222">
        <v>105</v>
      </c>
      <c r="F90" s="222">
        <v>105</v>
      </c>
      <c r="G90" s="222">
        <v>92</v>
      </c>
      <c r="H90" s="222">
        <v>13</v>
      </c>
      <c r="I90" s="222"/>
      <c r="J90" s="222"/>
      <c r="K90" s="222"/>
      <c r="L90" s="222"/>
      <c r="M90" s="222"/>
      <c r="N90" s="222"/>
      <c r="O90" s="222"/>
    </row>
    <row r="91" s="211" customFormat="1" ht="18" customHeight="1" spans="1:15">
      <c r="A91" s="216" t="s">
        <v>98</v>
      </c>
      <c r="B91" s="216" t="s">
        <v>199</v>
      </c>
      <c r="C91" s="216" t="s">
        <v>103</v>
      </c>
      <c r="D91" s="221" t="s">
        <v>202</v>
      </c>
      <c r="E91" s="222">
        <v>458</v>
      </c>
      <c r="F91" s="222">
        <v>458</v>
      </c>
      <c r="G91" s="222"/>
      <c r="H91" s="222"/>
      <c r="I91" s="222"/>
      <c r="J91" s="222">
        <v>442</v>
      </c>
      <c r="K91" s="222">
        <v>16</v>
      </c>
      <c r="L91" s="222"/>
      <c r="M91" s="222"/>
      <c r="N91" s="222"/>
      <c r="O91" s="222"/>
    </row>
    <row r="92" s="211" customFormat="1" ht="18" customHeight="1" spans="1:15">
      <c r="A92" s="216" t="s">
        <v>98</v>
      </c>
      <c r="B92" s="216" t="s">
        <v>199</v>
      </c>
      <c r="C92" s="216" t="s">
        <v>119</v>
      </c>
      <c r="D92" s="221" t="s">
        <v>203</v>
      </c>
      <c r="E92" s="222">
        <v>1</v>
      </c>
      <c r="F92" s="222">
        <v>1</v>
      </c>
      <c r="G92" s="222"/>
      <c r="H92" s="222"/>
      <c r="I92" s="222"/>
      <c r="J92" s="222">
        <v>1</v>
      </c>
      <c r="K92" s="222"/>
      <c r="L92" s="222"/>
      <c r="M92" s="222"/>
      <c r="N92" s="222"/>
      <c r="O92" s="222"/>
    </row>
    <row r="93" s="211" customFormat="1" ht="18" customHeight="1" spans="1:15">
      <c r="A93" s="216" t="s">
        <v>98</v>
      </c>
      <c r="B93" s="216" t="s">
        <v>199</v>
      </c>
      <c r="C93" s="216" t="s">
        <v>111</v>
      </c>
      <c r="D93" s="221" t="s">
        <v>204</v>
      </c>
      <c r="E93" s="222">
        <v>40</v>
      </c>
      <c r="F93" s="222">
        <v>40</v>
      </c>
      <c r="G93" s="222"/>
      <c r="H93" s="222"/>
      <c r="I93" s="222"/>
      <c r="J93" s="222">
        <v>40</v>
      </c>
      <c r="K93" s="222"/>
      <c r="L93" s="222"/>
      <c r="M93" s="222"/>
      <c r="N93" s="222"/>
      <c r="O93" s="222"/>
    </row>
    <row r="94" s="211" customFormat="1" ht="18" customHeight="1" spans="1:15">
      <c r="A94" s="216" t="s">
        <v>98</v>
      </c>
      <c r="B94" s="216" t="s">
        <v>205</v>
      </c>
      <c r="C94" s="216"/>
      <c r="D94" s="221" t="s">
        <v>206</v>
      </c>
      <c r="E94" s="222">
        <v>135</v>
      </c>
      <c r="F94" s="222">
        <v>135</v>
      </c>
      <c r="G94" s="222">
        <v>53</v>
      </c>
      <c r="H94" s="222">
        <v>12</v>
      </c>
      <c r="I94" s="222"/>
      <c r="J94" s="222">
        <v>69</v>
      </c>
      <c r="K94" s="222"/>
      <c r="L94" s="222"/>
      <c r="M94" s="222"/>
      <c r="N94" s="222"/>
      <c r="O94" s="222"/>
    </row>
    <row r="95" s="211" customFormat="1" ht="18" customHeight="1" spans="1:15">
      <c r="A95" s="216" t="s">
        <v>98</v>
      </c>
      <c r="B95" s="216" t="s">
        <v>205</v>
      </c>
      <c r="C95" s="216" t="s">
        <v>100</v>
      </c>
      <c r="D95" s="221" t="s">
        <v>207</v>
      </c>
      <c r="E95" s="222">
        <v>66</v>
      </c>
      <c r="F95" s="222">
        <v>66</v>
      </c>
      <c r="G95" s="222">
        <v>53</v>
      </c>
      <c r="H95" s="222">
        <v>12</v>
      </c>
      <c r="I95" s="222"/>
      <c r="J95" s="222"/>
      <c r="K95" s="222"/>
      <c r="L95" s="222"/>
      <c r="M95" s="222"/>
      <c r="N95" s="222"/>
      <c r="O95" s="222"/>
    </row>
    <row r="96" s="211" customFormat="1" ht="30" customHeight="1" spans="1:15">
      <c r="A96" s="216" t="s">
        <v>98</v>
      </c>
      <c r="B96" s="216" t="s">
        <v>205</v>
      </c>
      <c r="C96" s="216" t="s">
        <v>103</v>
      </c>
      <c r="D96" s="221" t="s">
        <v>208</v>
      </c>
      <c r="E96" s="222">
        <v>37</v>
      </c>
      <c r="F96" s="222">
        <v>37</v>
      </c>
      <c r="G96" s="222"/>
      <c r="H96" s="222"/>
      <c r="I96" s="222"/>
      <c r="J96" s="222">
        <v>37</v>
      </c>
      <c r="K96" s="222"/>
      <c r="L96" s="222"/>
      <c r="M96" s="222"/>
      <c r="N96" s="222"/>
      <c r="O96" s="222"/>
    </row>
    <row r="97" s="211" customFormat="1" ht="18" customHeight="1" spans="1:15">
      <c r="A97" s="216" t="s">
        <v>98</v>
      </c>
      <c r="B97" s="216" t="s">
        <v>205</v>
      </c>
      <c r="C97" s="216" t="s">
        <v>111</v>
      </c>
      <c r="D97" s="221" t="s">
        <v>209</v>
      </c>
      <c r="E97" s="222">
        <v>32</v>
      </c>
      <c r="F97" s="222">
        <v>32</v>
      </c>
      <c r="G97" s="222"/>
      <c r="H97" s="222"/>
      <c r="I97" s="222"/>
      <c r="J97" s="222">
        <v>32</v>
      </c>
      <c r="K97" s="222"/>
      <c r="L97" s="222"/>
      <c r="M97" s="222"/>
      <c r="N97" s="222"/>
      <c r="O97" s="222"/>
    </row>
    <row r="98" s="211" customFormat="1" ht="18" customHeight="1" spans="1:15">
      <c r="A98" s="216" t="s">
        <v>98</v>
      </c>
      <c r="B98" s="216" t="s">
        <v>111</v>
      </c>
      <c r="C98" s="216"/>
      <c r="D98" s="221" t="s">
        <v>210</v>
      </c>
      <c r="E98" s="222">
        <v>37432</v>
      </c>
      <c r="F98" s="222">
        <v>35332</v>
      </c>
      <c r="G98" s="222">
        <v>17756</v>
      </c>
      <c r="H98" s="222"/>
      <c r="I98" s="222">
        <v>24</v>
      </c>
      <c r="J98" s="222">
        <v>12802</v>
      </c>
      <c r="K98" s="222">
        <v>4750</v>
      </c>
      <c r="L98" s="222"/>
      <c r="M98" s="222">
        <v>2100</v>
      </c>
      <c r="N98" s="222"/>
      <c r="O98" s="222">
        <v>2100</v>
      </c>
    </row>
    <row r="99" s="211" customFormat="1" ht="18" customHeight="1" spans="1:15">
      <c r="A99" s="216" t="s">
        <v>98</v>
      </c>
      <c r="B99" s="216" t="s">
        <v>111</v>
      </c>
      <c r="C99" s="216" t="s">
        <v>100</v>
      </c>
      <c r="D99" s="221" t="s">
        <v>211</v>
      </c>
      <c r="E99" s="222">
        <v>20</v>
      </c>
      <c r="F99" s="222">
        <v>20</v>
      </c>
      <c r="G99" s="222"/>
      <c r="H99" s="222"/>
      <c r="I99" s="222"/>
      <c r="J99" s="222">
        <v>20</v>
      </c>
      <c r="K99" s="222"/>
      <c r="L99" s="222"/>
      <c r="M99" s="222"/>
      <c r="N99" s="222"/>
      <c r="O99" s="222"/>
    </row>
    <row r="100" s="211" customFormat="1" ht="18" customHeight="1" spans="1:15">
      <c r="A100" s="216" t="s">
        <v>98</v>
      </c>
      <c r="B100" s="216" t="s">
        <v>111</v>
      </c>
      <c r="C100" s="216" t="s">
        <v>111</v>
      </c>
      <c r="D100" s="221" t="s">
        <v>212</v>
      </c>
      <c r="E100" s="222">
        <v>37412</v>
      </c>
      <c r="F100" s="222">
        <v>35332</v>
      </c>
      <c r="G100" s="222">
        <v>17756</v>
      </c>
      <c r="H100" s="222"/>
      <c r="I100" s="222">
        <v>24</v>
      </c>
      <c r="J100" s="222">
        <v>12802</v>
      </c>
      <c r="K100" s="222">
        <v>4750</v>
      </c>
      <c r="L100" s="222"/>
      <c r="M100" s="222">
        <v>2100</v>
      </c>
      <c r="N100" s="222"/>
      <c r="O100" s="222">
        <v>2100</v>
      </c>
    </row>
    <row r="101" s="211" customFormat="1" ht="18" customHeight="1" spans="1:15">
      <c r="A101" s="216" t="s">
        <v>213</v>
      </c>
      <c r="B101" s="216"/>
      <c r="C101" s="216"/>
      <c r="D101" s="221" t="s">
        <v>214</v>
      </c>
      <c r="E101" s="222">
        <v>6380</v>
      </c>
      <c r="F101" s="222">
        <v>6380</v>
      </c>
      <c r="G101" s="222">
        <v>1111</v>
      </c>
      <c r="H101" s="222">
        <v>403</v>
      </c>
      <c r="I101" s="222">
        <v>1</v>
      </c>
      <c r="J101" s="222">
        <v>3863</v>
      </c>
      <c r="K101" s="222">
        <v>1001</v>
      </c>
      <c r="L101" s="222"/>
      <c r="M101" s="222"/>
      <c r="N101" s="222"/>
      <c r="O101" s="222"/>
    </row>
    <row r="102" s="211" customFormat="1" ht="18" customHeight="1" spans="1:15">
      <c r="A102" s="216" t="s">
        <v>213</v>
      </c>
      <c r="B102" s="216" t="s">
        <v>100</v>
      </c>
      <c r="C102" s="216"/>
      <c r="D102" s="221" t="s">
        <v>215</v>
      </c>
      <c r="E102" s="222">
        <v>949</v>
      </c>
      <c r="F102" s="222">
        <v>949</v>
      </c>
      <c r="G102" s="222"/>
      <c r="H102" s="222"/>
      <c r="I102" s="222"/>
      <c r="J102" s="222">
        <v>949</v>
      </c>
      <c r="K102" s="222"/>
      <c r="L102" s="222"/>
      <c r="M102" s="222"/>
      <c r="N102" s="222"/>
      <c r="O102" s="222"/>
    </row>
    <row r="103" s="211" customFormat="1" ht="18" customHeight="1" spans="1:15">
      <c r="A103" s="216" t="s">
        <v>213</v>
      </c>
      <c r="B103" s="216" t="s">
        <v>100</v>
      </c>
      <c r="C103" s="216" t="s">
        <v>119</v>
      </c>
      <c r="D103" s="221" t="s">
        <v>216</v>
      </c>
      <c r="E103" s="222">
        <v>949</v>
      </c>
      <c r="F103" s="222">
        <v>949</v>
      </c>
      <c r="G103" s="222"/>
      <c r="H103" s="222"/>
      <c r="I103" s="222"/>
      <c r="J103" s="222">
        <v>949</v>
      </c>
      <c r="K103" s="222"/>
      <c r="L103" s="222"/>
      <c r="M103" s="222"/>
      <c r="N103" s="222"/>
      <c r="O103" s="222"/>
    </row>
    <row r="104" s="211" customFormat="1" ht="18" customHeight="1" spans="1:15">
      <c r="A104" s="216" t="s">
        <v>213</v>
      </c>
      <c r="B104" s="216" t="s">
        <v>103</v>
      </c>
      <c r="C104" s="216"/>
      <c r="D104" s="221" t="s">
        <v>217</v>
      </c>
      <c r="E104" s="222">
        <v>3474</v>
      </c>
      <c r="F104" s="222">
        <v>3474</v>
      </c>
      <c r="G104" s="222"/>
      <c r="H104" s="222"/>
      <c r="I104" s="222"/>
      <c r="J104" s="222">
        <v>2474</v>
      </c>
      <c r="K104" s="222">
        <v>1000</v>
      </c>
      <c r="L104" s="222"/>
      <c r="M104" s="222"/>
      <c r="N104" s="222"/>
      <c r="O104" s="222"/>
    </row>
    <row r="105" s="211" customFormat="1" ht="18" customHeight="1" spans="1:15">
      <c r="A105" s="216" t="s">
        <v>213</v>
      </c>
      <c r="B105" s="216" t="s">
        <v>103</v>
      </c>
      <c r="C105" s="216" t="s">
        <v>218</v>
      </c>
      <c r="D105" s="221" t="s">
        <v>219</v>
      </c>
      <c r="E105" s="222">
        <v>255</v>
      </c>
      <c r="F105" s="222">
        <v>255</v>
      </c>
      <c r="G105" s="222"/>
      <c r="H105" s="222"/>
      <c r="I105" s="222"/>
      <c r="J105" s="222">
        <v>255</v>
      </c>
      <c r="K105" s="222"/>
      <c r="L105" s="222"/>
      <c r="M105" s="222"/>
      <c r="N105" s="222"/>
      <c r="O105" s="222"/>
    </row>
    <row r="106" s="211" customFormat="1" ht="18" customHeight="1" spans="1:15">
      <c r="A106" s="216" t="s">
        <v>213</v>
      </c>
      <c r="B106" s="216" t="s">
        <v>103</v>
      </c>
      <c r="C106" s="216" t="s">
        <v>111</v>
      </c>
      <c r="D106" s="221" t="s">
        <v>220</v>
      </c>
      <c r="E106" s="222">
        <v>3219</v>
      </c>
      <c r="F106" s="222">
        <v>3219</v>
      </c>
      <c r="G106" s="222"/>
      <c r="H106" s="222"/>
      <c r="I106" s="222"/>
      <c r="J106" s="222">
        <v>2219</v>
      </c>
      <c r="K106" s="222">
        <v>1000</v>
      </c>
      <c r="L106" s="222"/>
      <c r="M106" s="222"/>
      <c r="N106" s="222"/>
      <c r="O106" s="222"/>
    </row>
    <row r="107" s="211" customFormat="1" ht="18" customHeight="1" spans="1:15">
      <c r="A107" s="216" t="s">
        <v>213</v>
      </c>
      <c r="B107" s="216" t="s">
        <v>124</v>
      </c>
      <c r="C107" s="216"/>
      <c r="D107" s="221" t="s">
        <v>221</v>
      </c>
      <c r="E107" s="222">
        <v>754</v>
      </c>
      <c r="F107" s="222">
        <v>754</v>
      </c>
      <c r="G107" s="222">
        <v>423</v>
      </c>
      <c r="H107" s="222">
        <v>172</v>
      </c>
      <c r="I107" s="222"/>
      <c r="J107" s="222">
        <v>158</v>
      </c>
      <c r="K107" s="222"/>
      <c r="L107" s="222"/>
      <c r="M107" s="222"/>
      <c r="N107" s="222"/>
      <c r="O107" s="222"/>
    </row>
    <row r="108" s="211" customFormat="1" ht="18" customHeight="1" spans="1:15">
      <c r="A108" s="216" t="s">
        <v>213</v>
      </c>
      <c r="B108" s="216" t="s">
        <v>124</v>
      </c>
      <c r="C108" s="216" t="s">
        <v>100</v>
      </c>
      <c r="D108" s="221" t="s">
        <v>222</v>
      </c>
      <c r="E108" s="222">
        <v>596</v>
      </c>
      <c r="F108" s="222">
        <v>596</v>
      </c>
      <c r="G108" s="222">
        <v>423</v>
      </c>
      <c r="H108" s="222">
        <v>172</v>
      </c>
      <c r="I108" s="222"/>
      <c r="J108" s="222"/>
      <c r="K108" s="222"/>
      <c r="L108" s="222"/>
      <c r="M108" s="222"/>
      <c r="N108" s="222"/>
      <c r="O108" s="222"/>
    </row>
    <row r="109" s="211" customFormat="1" ht="18" customHeight="1" spans="1:15">
      <c r="A109" s="216" t="s">
        <v>213</v>
      </c>
      <c r="B109" s="216" t="s">
        <v>124</v>
      </c>
      <c r="C109" s="216" t="s">
        <v>103</v>
      </c>
      <c r="D109" s="221" t="s">
        <v>223</v>
      </c>
      <c r="E109" s="222">
        <v>26</v>
      </c>
      <c r="F109" s="222">
        <v>26</v>
      </c>
      <c r="G109" s="222"/>
      <c r="H109" s="222"/>
      <c r="I109" s="222"/>
      <c r="J109" s="222">
        <v>26</v>
      </c>
      <c r="K109" s="222"/>
      <c r="L109" s="222"/>
      <c r="M109" s="222"/>
      <c r="N109" s="222"/>
      <c r="O109" s="222"/>
    </row>
    <row r="110" s="211" customFormat="1" ht="18" customHeight="1" spans="1:15">
      <c r="A110" s="216" t="s">
        <v>213</v>
      </c>
      <c r="B110" s="216" t="s">
        <v>124</v>
      </c>
      <c r="C110" s="216" t="s">
        <v>116</v>
      </c>
      <c r="D110" s="221" t="s">
        <v>224</v>
      </c>
      <c r="E110" s="222">
        <v>6</v>
      </c>
      <c r="F110" s="222">
        <v>6</v>
      </c>
      <c r="G110" s="222"/>
      <c r="H110" s="222"/>
      <c r="I110" s="222"/>
      <c r="J110" s="222">
        <v>6</v>
      </c>
      <c r="K110" s="222"/>
      <c r="L110" s="222"/>
      <c r="M110" s="222"/>
      <c r="N110" s="222"/>
      <c r="O110" s="222"/>
    </row>
    <row r="111" s="211" customFormat="1" ht="18" customHeight="1" spans="1:15">
      <c r="A111" s="216" t="s">
        <v>213</v>
      </c>
      <c r="B111" s="216" t="s">
        <v>124</v>
      </c>
      <c r="C111" s="216" t="s">
        <v>111</v>
      </c>
      <c r="D111" s="221" t="s">
        <v>225</v>
      </c>
      <c r="E111" s="222">
        <v>127</v>
      </c>
      <c r="F111" s="222">
        <v>127</v>
      </c>
      <c r="G111" s="222"/>
      <c r="H111" s="222"/>
      <c r="I111" s="222"/>
      <c r="J111" s="222">
        <v>127</v>
      </c>
      <c r="K111" s="222"/>
      <c r="L111" s="222"/>
      <c r="M111" s="222"/>
      <c r="N111" s="222"/>
      <c r="O111" s="222"/>
    </row>
    <row r="112" s="211" customFormat="1" ht="18" customHeight="1" spans="1:15">
      <c r="A112" s="216" t="s">
        <v>213</v>
      </c>
      <c r="B112" s="216" t="s">
        <v>116</v>
      </c>
      <c r="C112" s="216"/>
      <c r="D112" s="221" t="s">
        <v>226</v>
      </c>
      <c r="E112" s="222">
        <v>861</v>
      </c>
      <c r="F112" s="222">
        <v>861</v>
      </c>
      <c r="G112" s="222">
        <v>508</v>
      </c>
      <c r="H112" s="222">
        <v>191</v>
      </c>
      <c r="I112" s="222"/>
      <c r="J112" s="222">
        <v>162</v>
      </c>
      <c r="K112" s="222"/>
      <c r="L112" s="222"/>
      <c r="M112" s="222"/>
      <c r="N112" s="222"/>
      <c r="O112" s="222"/>
    </row>
    <row r="113" s="211" customFormat="1" ht="18" customHeight="1" spans="1:15">
      <c r="A113" s="216" t="s">
        <v>213</v>
      </c>
      <c r="B113" s="216" t="s">
        <v>116</v>
      </c>
      <c r="C113" s="216" t="s">
        <v>100</v>
      </c>
      <c r="D113" s="221" t="s">
        <v>227</v>
      </c>
      <c r="E113" s="222">
        <v>700</v>
      </c>
      <c r="F113" s="222">
        <v>700</v>
      </c>
      <c r="G113" s="222">
        <v>508</v>
      </c>
      <c r="H113" s="222">
        <v>191</v>
      </c>
      <c r="I113" s="222"/>
      <c r="J113" s="222"/>
      <c r="K113" s="222"/>
      <c r="L113" s="222"/>
      <c r="M113" s="222"/>
      <c r="N113" s="222"/>
      <c r="O113" s="222"/>
    </row>
    <row r="114" s="211" customFormat="1" ht="18" customHeight="1" spans="1:15">
      <c r="A114" s="216" t="s">
        <v>213</v>
      </c>
      <c r="B114" s="216" t="s">
        <v>116</v>
      </c>
      <c r="C114" s="216" t="s">
        <v>103</v>
      </c>
      <c r="D114" s="221" t="s">
        <v>228</v>
      </c>
      <c r="E114" s="222">
        <v>7</v>
      </c>
      <c r="F114" s="222">
        <v>7</v>
      </c>
      <c r="G114" s="222"/>
      <c r="H114" s="222"/>
      <c r="I114" s="222"/>
      <c r="J114" s="222">
        <v>7</v>
      </c>
      <c r="K114" s="222"/>
      <c r="L114" s="222"/>
      <c r="M114" s="222"/>
      <c r="N114" s="222"/>
      <c r="O114" s="222"/>
    </row>
    <row r="115" s="211" customFormat="1" ht="18" customHeight="1" spans="1:15">
      <c r="A115" s="216" t="s">
        <v>213</v>
      </c>
      <c r="B115" s="216" t="s">
        <v>116</v>
      </c>
      <c r="C115" s="216" t="s">
        <v>124</v>
      </c>
      <c r="D115" s="221" t="s">
        <v>229</v>
      </c>
      <c r="E115" s="222">
        <v>5</v>
      </c>
      <c r="F115" s="222">
        <v>5</v>
      </c>
      <c r="G115" s="222"/>
      <c r="H115" s="222"/>
      <c r="I115" s="222"/>
      <c r="J115" s="222">
        <v>5</v>
      </c>
      <c r="K115" s="222"/>
      <c r="L115" s="222"/>
      <c r="M115" s="222"/>
      <c r="N115" s="222"/>
      <c r="O115" s="222"/>
    </row>
    <row r="116" s="211" customFormat="1" ht="18" customHeight="1" spans="1:15">
      <c r="A116" s="216" t="s">
        <v>213</v>
      </c>
      <c r="B116" s="216" t="s">
        <v>116</v>
      </c>
      <c r="C116" s="216" t="s">
        <v>111</v>
      </c>
      <c r="D116" s="221" t="s">
        <v>230</v>
      </c>
      <c r="E116" s="222">
        <v>150</v>
      </c>
      <c r="F116" s="222">
        <v>150</v>
      </c>
      <c r="G116" s="222"/>
      <c r="H116" s="222"/>
      <c r="I116" s="222"/>
      <c r="J116" s="222">
        <v>150</v>
      </c>
      <c r="K116" s="222"/>
      <c r="L116" s="222"/>
      <c r="M116" s="222"/>
      <c r="N116" s="222"/>
      <c r="O116" s="222"/>
    </row>
    <row r="117" s="211" customFormat="1" ht="18" customHeight="1" spans="1:15">
      <c r="A117" s="216" t="s">
        <v>213</v>
      </c>
      <c r="B117" s="216" t="s">
        <v>105</v>
      </c>
      <c r="C117" s="216"/>
      <c r="D117" s="221" t="s">
        <v>231</v>
      </c>
      <c r="E117" s="222">
        <v>342</v>
      </c>
      <c r="F117" s="222">
        <v>342</v>
      </c>
      <c r="G117" s="222">
        <v>179</v>
      </c>
      <c r="H117" s="222">
        <v>39</v>
      </c>
      <c r="I117" s="222">
        <v>1</v>
      </c>
      <c r="J117" s="222">
        <v>121</v>
      </c>
      <c r="K117" s="222">
        <v>1</v>
      </c>
      <c r="L117" s="222"/>
      <c r="M117" s="222"/>
      <c r="N117" s="222"/>
      <c r="O117" s="222"/>
    </row>
    <row r="118" s="211" customFormat="1" ht="18" customHeight="1" spans="1:15">
      <c r="A118" s="216" t="s">
        <v>213</v>
      </c>
      <c r="B118" s="216" t="s">
        <v>105</v>
      </c>
      <c r="C118" s="216" t="s">
        <v>100</v>
      </c>
      <c r="D118" s="221" t="s">
        <v>232</v>
      </c>
      <c r="E118" s="222">
        <v>219</v>
      </c>
      <c r="F118" s="222">
        <v>219</v>
      </c>
      <c r="G118" s="222">
        <v>179</v>
      </c>
      <c r="H118" s="222">
        <v>39</v>
      </c>
      <c r="I118" s="222"/>
      <c r="J118" s="222"/>
      <c r="K118" s="222"/>
      <c r="L118" s="222"/>
      <c r="M118" s="222"/>
      <c r="N118" s="222"/>
      <c r="O118" s="222"/>
    </row>
    <row r="119" s="211" customFormat="1" ht="18" customHeight="1" spans="1:15">
      <c r="A119" s="216" t="s">
        <v>213</v>
      </c>
      <c r="B119" s="216" t="s">
        <v>105</v>
      </c>
      <c r="C119" s="216" t="s">
        <v>103</v>
      </c>
      <c r="D119" s="221" t="s">
        <v>233</v>
      </c>
      <c r="E119" s="222">
        <v>5</v>
      </c>
      <c r="F119" s="222">
        <v>5</v>
      </c>
      <c r="G119" s="222"/>
      <c r="H119" s="222"/>
      <c r="I119" s="222">
        <v>1</v>
      </c>
      <c r="J119" s="222">
        <v>2</v>
      </c>
      <c r="K119" s="222">
        <v>1</v>
      </c>
      <c r="L119" s="222"/>
      <c r="M119" s="222"/>
      <c r="N119" s="222"/>
      <c r="O119" s="222"/>
    </row>
    <row r="120" s="211" customFormat="1" ht="18" customHeight="1" spans="1:15">
      <c r="A120" s="216" t="s">
        <v>213</v>
      </c>
      <c r="B120" s="216" t="s">
        <v>105</v>
      </c>
      <c r="C120" s="216" t="s">
        <v>124</v>
      </c>
      <c r="D120" s="221" t="s">
        <v>234</v>
      </c>
      <c r="E120" s="222">
        <v>88</v>
      </c>
      <c r="F120" s="222">
        <v>88</v>
      </c>
      <c r="G120" s="222"/>
      <c r="H120" s="222"/>
      <c r="I120" s="222"/>
      <c r="J120" s="222">
        <v>88</v>
      </c>
      <c r="K120" s="222"/>
      <c r="L120" s="222"/>
      <c r="M120" s="222"/>
      <c r="N120" s="222"/>
      <c r="O120" s="222"/>
    </row>
    <row r="121" s="211" customFormat="1" ht="18" customHeight="1" spans="1:15">
      <c r="A121" s="216" t="s">
        <v>213</v>
      </c>
      <c r="B121" s="216" t="s">
        <v>105</v>
      </c>
      <c r="C121" s="216" t="s">
        <v>116</v>
      </c>
      <c r="D121" s="221" t="s">
        <v>235</v>
      </c>
      <c r="E121" s="222">
        <v>24</v>
      </c>
      <c r="F121" s="222">
        <v>24</v>
      </c>
      <c r="G121" s="222"/>
      <c r="H121" s="222"/>
      <c r="I121" s="222"/>
      <c r="J121" s="222">
        <v>24</v>
      </c>
      <c r="K121" s="222"/>
      <c r="L121" s="222"/>
      <c r="M121" s="222"/>
      <c r="N121" s="222"/>
      <c r="O121" s="222"/>
    </row>
    <row r="122" s="211" customFormat="1" ht="18" customHeight="1" spans="1:15">
      <c r="A122" s="216" t="s">
        <v>213</v>
      </c>
      <c r="B122" s="216" t="s">
        <v>105</v>
      </c>
      <c r="C122" s="216" t="s">
        <v>107</v>
      </c>
      <c r="D122" s="221" t="s">
        <v>236</v>
      </c>
      <c r="E122" s="222">
        <v>7</v>
      </c>
      <c r="F122" s="222">
        <v>7</v>
      </c>
      <c r="G122" s="222"/>
      <c r="H122" s="222"/>
      <c r="I122" s="222"/>
      <c r="J122" s="222">
        <v>7</v>
      </c>
      <c r="K122" s="222"/>
      <c r="L122" s="222"/>
      <c r="M122" s="222"/>
      <c r="N122" s="222"/>
      <c r="O122" s="222"/>
    </row>
    <row r="123" s="211" customFormat="1" ht="18" customHeight="1" spans="1:15">
      <c r="A123" s="216" t="s">
        <v>237</v>
      </c>
      <c r="B123" s="216"/>
      <c r="C123" s="216"/>
      <c r="D123" s="221" t="s">
        <v>238</v>
      </c>
      <c r="E123" s="222">
        <v>26333</v>
      </c>
      <c r="F123" s="222">
        <v>26333</v>
      </c>
      <c r="G123" s="222">
        <v>17699</v>
      </c>
      <c r="H123" s="222">
        <v>38</v>
      </c>
      <c r="I123" s="222">
        <v>2326</v>
      </c>
      <c r="J123" s="222">
        <v>2704</v>
      </c>
      <c r="K123" s="222">
        <v>3565</v>
      </c>
      <c r="L123" s="222"/>
      <c r="M123" s="222"/>
      <c r="N123" s="222"/>
      <c r="O123" s="222"/>
    </row>
    <row r="124" s="211" customFormat="1" ht="18" customHeight="1" spans="1:15">
      <c r="A124" s="216" t="s">
        <v>237</v>
      </c>
      <c r="B124" s="216" t="s">
        <v>100</v>
      </c>
      <c r="C124" s="216"/>
      <c r="D124" s="221" t="s">
        <v>239</v>
      </c>
      <c r="E124" s="222">
        <v>2251</v>
      </c>
      <c r="F124" s="222">
        <v>2251</v>
      </c>
      <c r="G124" s="222">
        <v>1400</v>
      </c>
      <c r="H124" s="222">
        <v>38</v>
      </c>
      <c r="I124" s="222"/>
      <c r="J124" s="222">
        <v>813</v>
      </c>
      <c r="K124" s="222"/>
      <c r="L124" s="222"/>
      <c r="M124" s="222"/>
      <c r="N124" s="222"/>
      <c r="O124" s="222"/>
    </row>
    <row r="125" s="211" customFormat="1" ht="18" customHeight="1" spans="1:15">
      <c r="A125" s="216" t="s">
        <v>237</v>
      </c>
      <c r="B125" s="216" t="s">
        <v>100</v>
      </c>
      <c r="C125" s="216" t="s">
        <v>100</v>
      </c>
      <c r="D125" s="221" t="s">
        <v>240</v>
      </c>
      <c r="E125" s="222">
        <v>1438</v>
      </c>
      <c r="F125" s="222">
        <v>1438</v>
      </c>
      <c r="G125" s="222">
        <v>1400</v>
      </c>
      <c r="H125" s="222">
        <v>38</v>
      </c>
      <c r="I125" s="222"/>
      <c r="J125" s="222"/>
      <c r="K125" s="222"/>
      <c r="L125" s="222"/>
      <c r="M125" s="222"/>
      <c r="N125" s="222"/>
      <c r="O125" s="222"/>
    </row>
    <row r="126" s="211" customFormat="1" ht="27" customHeight="1" spans="1:15">
      <c r="A126" s="216" t="s">
        <v>237</v>
      </c>
      <c r="B126" s="216" t="s">
        <v>100</v>
      </c>
      <c r="C126" s="216" t="s">
        <v>103</v>
      </c>
      <c r="D126" s="221" t="s">
        <v>241</v>
      </c>
      <c r="E126" s="222">
        <v>113</v>
      </c>
      <c r="F126" s="222">
        <v>113</v>
      </c>
      <c r="G126" s="222"/>
      <c r="H126" s="222"/>
      <c r="I126" s="222"/>
      <c r="J126" s="222">
        <v>113</v>
      </c>
      <c r="K126" s="222"/>
      <c r="L126" s="222"/>
      <c r="M126" s="222"/>
      <c r="N126" s="222"/>
      <c r="O126" s="222"/>
    </row>
    <row r="127" s="211" customFormat="1" ht="18" customHeight="1" spans="1:15">
      <c r="A127" s="216" t="s">
        <v>237</v>
      </c>
      <c r="B127" s="216" t="s">
        <v>100</v>
      </c>
      <c r="C127" s="216" t="s">
        <v>111</v>
      </c>
      <c r="D127" s="221" t="s">
        <v>242</v>
      </c>
      <c r="E127" s="222">
        <v>700</v>
      </c>
      <c r="F127" s="222">
        <v>700</v>
      </c>
      <c r="G127" s="222"/>
      <c r="H127" s="222"/>
      <c r="I127" s="222"/>
      <c r="J127" s="222">
        <v>700</v>
      </c>
      <c r="K127" s="222"/>
      <c r="L127" s="222"/>
      <c r="M127" s="222"/>
      <c r="N127" s="222"/>
      <c r="O127" s="222"/>
    </row>
    <row r="128" s="211" customFormat="1" ht="18" customHeight="1" spans="1:15">
      <c r="A128" s="216" t="s">
        <v>237</v>
      </c>
      <c r="B128" s="216" t="s">
        <v>103</v>
      </c>
      <c r="C128" s="216"/>
      <c r="D128" s="221" t="s">
        <v>243</v>
      </c>
      <c r="E128" s="222">
        <v>20461</v>
      </c>
      <c r="F128" s="222">
        <v>20461</v>
      </c>
      <c r="G128" s="222">
        <v>16300</v>
      </c>
      <c r="H128" s="222"/>
      <c r="I128" s="222">
        <v>2326</v>
      </c>
      <c r="J128" s="222">
        <v>1836</v>
      </c>
      <c r="K128" s="222"/>
      <c r="L128" s="222"/>
      <c r="M128" s="222"/>
      <c r="N128" s="222"/>
      <c r="O128" s="222"/>
    </row>
    <row r="129" s="211" customFormat="1" ht="18" customHeight="1" spans="1:15">
      <c r="A129" s="216" t="s">
        <v>237</v>
      </c>
      <c r="B129" s="216" t="s">
        <v>103</v>
      </c>
      <c r="C129" s="216" t="s">
        <v>100</v>
      </c>
      <c r="D129" s="221" t="s">
        <v>244</v>
      </c>
      <c r="E129" s="222">
        <v>369</v>
      </c>
      <c r="F129" s="222">
        <v>369</v>
      </c>
      <c r="G129" s="222">
        <v>87</v>
      </c>
      <c r="H129" s="222"/>
      <c r="I129" s="222">
        <v>282</v>
      </c>
      <c r="J129" s="222"/>
      <c r="K129" s="222"/>
      <c r="L129" s="222"/>
      <c r="M129" s="222"/>
      <c r="N129" s="222"/>
      <c r="O129" s="222"/>
    </row>
    <row r="130" s="211" customFormat="1" ht="18" customHeight="1" spans="1:15">
      <c r="A130" s="216" t="s">
        <v>237</v>
      </c>
      <c r="B130" s="216" t="s">
        <v>103</v>
      </c>
      <c r="C130" s="216" t="s">
        <v>103</v>
      </c>
      <c r="D130" s="221" t="s">
        <v>245</v>
      </c>
      <c r="E130" s="222">
        <v>10240</v>
      </c>
      <c r="F130" s="222">
        <v>10240</v>
      </c>
      <c r="G130" s="222">
        <v>8890</v>
      </c>
      <c r="H130" s="222"/>
      <c r="I130" s="222">
        <v>1260</v>
      </c>
      <c r="J130" s="222">
        <v>90</v>
      </c>
      <c r="K130" s="222"/>
      <c r="L130" s="222"/>
      <c r="M130" s="222"/>
      <c r="N130" s="222"/>
      <c r="O130" s="222"/>
    </row>
    <row r="131" s="211" customFormat="1" ht="18" customHeight="1" spans="1:15">
      <c r="A131" s="216" t="s">
        <v>237</v>
      </c>
      <c r="B131" s="216" t="s">
        <v>103</v>
      </c>
      <c r="C131" s="216" t="s">
        <v>119</v>
      </c>
      <c r="D131" s="221" t="s">
        <v>246</v>
      </c>
      <c r="E131" s="222">
        <v>5807</v>
      </c>
      <c r="F131" s="222">
        <v>5807</v>
      </c>
      <c r="G131" s="222">
        <v>5313</v>
      </c>
      <c r="H131" s="222"/>
      <c r="I131" s="222">
        <v>494</v>
      </c>
      <c r="J131" s="222"/>
      <c r="K131" s="222"/>
      <c r="L131" s="222"/>
      <c r="M131" s="222"/>
      <c r="N131" s="222"/>
      <c r="O131" s="222"/>
    </row>
    <row r="132" s="211" customFormat="1" ht="18" customHeight="1" spans="1:15">
      <c r="A132" s="216" t="s">
        <v>237</v>
      </c>
      <c r="B132" s="216" t="s">
        <v>103</v>
      </c>
      <c r="C132" s="216" t="s">
        <v>111</v>
      </c>
      <c r="D132" s="221" t="s">
        <v>247</v>
      </c>
      <c r="E132" s="222">
        <v>4045</v>
      </c>
      <c r="F132" s="222">
        <v>4045</v>
      </c>
      <c r="G132" s="222">
        <v>2010</v>
      </c>
      <c r="H132" s="222"/>
      <c r="I132" s="222">
        <v>290</v>
      </c>
      <c r="J132" s="222">
        <v>1746</v>
      </c>
      <c r="K132" s="222"/>
      <c r="L132" s="222"/>
      <c r="M132" s="222"/>
      <c r="N132" s="222"/>
      <c r="O132" s="222"/>
    </row>
    <row r="133" s="211" customFormat="1" ht="18" customHeight="1" spans="1:15">
      <c r="A133" s="216" t="s">
        <v>237</v>
      </c>
      <c r="B133" s="216" t="s">
        <v>248</v>
      </c>
      <c r="C133" s="216"/>
      <c r="D133" s="221" t="s">
        <v>249</v>
      </c>
      <c r="E133" s="222">
        <v>3565</v>
      </c>
      <c r="F133" s="222">
        <v>3565</v>
      </c>
      <c r="G133" s="222"/>
      <c r="H133" s="222"/>
      <c r="I133" s="222"/>
      <c r="J133" s="222"/>
      <c r="K133" s="222">
        <v>3565</v>
      </c>
      <c r="L133" s="222"/>
      <c r="M133" s="222"/>
      <c r="N133" s="222"/>
      <c r="O133" s="222"/>
    </row>
    <row r="134" s="211" customFormat="1" ht="28" customHeight="1" spans="1:15">
      <c r="A134" s="216" t="s">
        <v>237</v>
      </c>
      <c r="B134" s="216" t="s">
        <v>248</v>
      </c>
      <c r="C134" s="216" t="s">
        <v>111</v>
      </c>
      <c r="D134" s="221" t="s">
        <v>250</v>
      </c>
      <c r="E134" s="222">
        <v>3565</v>
      </c>
      <c r="F134" s="222">
        <v>3565</v>
      </c>
      <c r="G134" s="222"/>
      <c r="H134" s="222"/>
      <c r="I134" s="222"/>
      <c r="J134" s="222"/>
      <c r="K134" s="222">
        <v>3565</v>
      </c>
      <c r="L134" s="222"/>
      <c r="M134" s="222"/>
      <c r="N134" s="222"/>
      <c r="O134" s="222"/>
    </row>
    <row r="135" s="211" customFormat="1" ht="18" customHeight="1" spans="1:15">
      <c r="A135" s="216" t="s">
        <v>237</v>
      </c>
      <c r="B135" s="216" t="s">
        <v>111</v>
      </c>
      <c r="C135" s="216"/>
      <c r="D135" s="221" t="s">
        <v>251</v>
      </c>
      <c r="E135" s="222">
        <v>56</v>
      </c>
      <c r="F135" s="222">
        <v>56</v>
      </c>
      <c r="G135" s="222"/>
      <c r="H135" s="222"/>
      <c r="I135" s="222"/>
      <c r="J135" s="222">
        <v>56</v>
      </c>
      <c r="K135" s="222"/>
      <c r="L135" s="222"/>
      <c r="M135" s="222"/>
      <c r="N135" s="222"/>
      <c r="O135" s="222"/>
    </row>
    <row r="136" s="211" customFormat="1" ht="18" customHeight="1" spans="1:15">
      <c r="A136" s="216" t="s">
        <v>237</v>
      </c>
      <c r="B136" s="216" t="s">
        <v>111</v>
      </c>
      <c r="C136" s="216" t="s">
        <v>111</v>
      </c>
      <c r="D136" s="221" t="s">
        <v>252</v>
      </c>
      <c r="E136" s="222">
        <v>56</v>
      </c>
      <c r="F136" s="222">
        <v>56</v>
      </c>
      <c r="G136" s="222"/>
      <c r="H136" s="222"/>
      <c r="I136" s="222"/>
      <c r="J136" s="222">
        <v>56</v>
      </c>
      <c r="K136" s="222"/>
      <c r="L136" s="222"/>
      <c r="M136" s="222"/>
      <c r="N136" s="222"/>
      <c r="O136" s="222"/>
    </row>
    <row r="137" s="211" customFormat="1" ht="18" customHeight="1" spans="1:15">
      <c r="A137" s="216" t="s">
        <v>253</v>
      </c>
      <c r="B137" s="216"/>
      <c r="C137" s="216"/>
      <c r="D137" s="221" t="s">
        <v>254</v>
      </c>
      <c r="E137" s="222">
        <v>22359</v>
      </c>
      <c r="F137" s="222">
        <v>22359</v>
      </c>
      <c r="G137" s="222">
        <v>173</v>
      </c>
      <c r="H137" s="222"/>
      <c r="I137" s="222"/>
      <c r="J137" s="222">
        <v>3859</v>
      </c>
      <c r="K137" s="222">
        <v>18327</v>
      </c>
      <c r="L137" s="222"/>
      <c r="M137" s="222"/>
      <c r="N137" s="222"/>
      <c r="O137" s="222"/>
    </row>
    <row r="138" s="211" customFormat="1" ht="18" customHeight="1" spans="1:15">
      <c r="A138" s="216" t="s">
        <v>253</v>
      </c>
      <c r="B138" s="216" t="s">
        <v>100</v>
      </c>
      <c r="C138" s="216"/>
      <c r="D138" s="221" t="s">
        <v>255</v>
      </c>
      <c r="E138" s="222">
        <v>14400</v>
      </c>
      <c r="F138" s="222">
        <v>14400</v>
      </c>
      <c r="G138" s="222"/>
      <c r="H138" s="222"/>
      <c r="I138" s="222"/>
      <c r="J138" s="222">
        <v>400</v>
      </c>
      <c r="K138" s="222">
        <v>14000</v>
      </c>
      <c r="L138" s="222"/>
      <c r="M138" s="222"/>
      <c r="N138" s="222"/>
      <c r="O138" s="222"/>
    </row>
    <row r="139" s="211" customFormat="1" ht="18" customHeight="1" spans="1:15">
      <c r="A139" s="216" t="s">
        <v>253</v>
      </c>
      <c r="B139" s="216" t="s">
        <v>100</v>
      </c>
      <c r="C139" s="216" t="s">
        <v>100</v>
      </c>
      <c r="D139" s="221" t="s">
        <v>256</v>
      </c>
      <c r="E139" s="222">
        <v>400</v>
      </c>
      <c r="F139" s="222">
        <v>400</v>
      </c>
      <c r="G139" s="222"/>
      <c r="H139" s="222"/>
      <c r="I139" s="222"/>
      <c r="J139" s="222">
        <v>400</v>
      </c>
      <c r="K139" s="222"/>
      <c r="L139" s="222"/>
      <c r="M139" s="222"/>
      <c r="N139" s="222"/>
      <c r="O139" s="222"/>
    </row>
    <row r="140" s="211" customFormat="1" ht="18" customHeight="1" spans="1:15">
      <c r="A140" s="216" t="s">
        <v>253</v>
      </c>
      <c r="B140" s="216" t="s">
        <v>100</v>
      </c>
      <c r="C140" s="216" t="s">
        <v>111</v>
      </c>
      <c r="D140" s="221" t="s">
        <v>257</v>
      </c>
      <c r="E140" s="222">
        <v>14000</v>
      </c>
      <c r="F140" s="222">
        <v>14000</v>
      </c>
      <c r="G140" s="222"/>
      <c r="H140" s="222"/>
      <c r="I140" s="222"/>
      <c r="J140" s="222"/>
      <c r="K140" s="222">
        <v>14000</v>
      </c>
      <c r="L140" s="222"/>
      <c r="M140" s="222"/>
      <c r="N140" s="222"/>
      <c r="O140" s="222"/>
    </row>
    <row r="141" s="211" customFormat="1" ht="18" customHeight="1" spans="1:15">
      <c r="A141" s="216" t="s">
        <v>253</v>
      </c>
      <c r="B141" s="216" t="s">
        <v>111</v>
      </c>
      <c r="C141" s="216"/>
      <c r="D141" s="221" t="s">
        <v>258</v>
      </c>
      <c r="E141" s="222">
        <v>7959</v>
      </c>
      <c r="F141" s="222">
        <v>7959</v>
      </c>
      <c r="G141" s="222">
        <v>173</v>
      </c>
      <c r="H141" s="222"/>
      <c r="I141" s="222"/>
      <c r="J141" s="222">
        <v>3459</v>
      </c>
      <c r="K141" s="222">
        <v>4327</v>
      </c>
      <c r="L141" s="222"/>
      <c r="M141" s="222"/>
      <c r="N141" s="222"/>
      <c r="O141" s="222"/>
    </row>
    <row r="142" s="211" customFormat="1" ht="18" customHeight="1" spans="1:15">
      <c r="A142" s="216" t="s">
        <v>253</v>
      </c>
      <c r="B142" s="216" t="s">
        <v>111</v>
      </c>
      <c r="C142" s="216" t="s">
        <v>111</v>
      </c>
      <c r="D142" s="221" t="s">
        <v>259</v>
      </c>
      <c r="E142" s="222">
        <v>7959</v>
      </c>
      <c r="F142" s="222">
        <v>7959</v>
      </c>
      <c r="G142" s="222">
        <v>173</v>
      </c>
      <c r="H142" s="222"/>
      <c r="I142" s="222"/>
      <c r="J142" s="222">
        <v>3459</v>
      </c>
      <c r="K142" s="222">
        <v>4327</v>
      </c>
      <c r="L142" s="222"/>
      <c r="M142" s="222"/>
      <c r="N142" s="222"/>
      <c r="O142" s="222"/>
    </row>
    <row r="143" s="211" customFormat="1" ht="18" customHeight="1" spans="1:15">
      <c r="A143" s="216" t="s">
        <v>260</v>
      </c>
      <c r="B143" s="216"/>
      <c r="C143" s="216"/>
      <c r="D143" s="221" t="s">
        <v>261</v>
      </c>
      <c r="E143" s="222">
        <v>520</v>
      </c>
      <c r="F143" s="222">
        <v>520</v>
      </c>
      <c r="G143" s="222">
        <v>112</v>
      </c>
      <c r="H143" s="222">
        <v>12</v>
      </c>
      <c r="I143" s="222"/>
      <c r="J143" s="222">
        <v>240</v>
      </c>
      <c r="K143" s="222">
        <v>155</v>
      </c>
      <c r="L143" s="222"/>
      <c r="M143" s="222"/>
      <c r="N143" s="222"/>
      <c r="O143" s="222"/>
    </row>
    <row r="144" s="211" customFormat="1" ht="18" customHeight="1" spans="1:15">
      <c r="A144" s="216" t="s">
        <v>260</v>
      </c>
      <c r="B144" s="216" t="s">
        <v>100</v>
      </c>
      <c r="C144" s="216"/>
      <c r="D144" s="221" t="s">
        <v>262</v>
      </c>
      <c r="E144" s="222">
        <v>520</v>
      </c>
      <c r="F144" s="222">
        <v>520</v>
      </c>
      <c r="G144" s="222">
        <v>112</v>
      </c>
      <c r="H144" s="222">
        <v>12</v>
      </c>
      <c r="I144" s="222"/>
      <c r="J144" s="222">
        <v>240</v>
      </c>
      <c r="K144" s="222">
        <v>155</v>
      </c>
      <c r="L144" s="222"/>
      <c r="M144" s="222"/>
      <c r="N144" s="222"/>
      <c r="O144" s="222"/>
    </row>
    <row r="145" s="211" customFormat="1" ht="18" customHeight="1" spans="1:15">
      <c r="A145" s="216" t="s">
        <v>260</v>
      </c>
      <c r="B145" s="216" t="s">
        <v>100</v>
      </c>
      <c r="C145" s="216" t="s">
        <v>100</v>
      </c>
      <c r="D145" s="221" t="s">
        <v>263</v>
      </c>
      <c r="E145" s="222">
        <v>129</v>
      </c>
      <c r="F145" s="222">
        <v>129</v>
      </c>
      <c r="G145" s="222">
        <v>112</v>
      </c>
      <c r="H145" s="222">
        <v>12</v>
      </c>
      <c r="I145" s="222"/>
      <c r="J145" s="222">
        <v>5</v>
      </c>
      <c r="K145" s="222"/>
      <c r="L145" s="222"/>
      <c r="M145" s="222"/>
      <c r="N145" s="222"/>
      <c r="O145" s="222"/>
    </row>
    <row r="146" s="211" customFormat="1" ht="18" customHeight="1" spans="1:15">
      <c r="A146" s="216" t="s">
        <v>260</v>
      </c>
      <c r="B146" s="216" t="s">
        <v>100</v>
      </c>
      <c r="C146" s="216" t="s">
        <v>103</v>
      </c>
      <c r="D146" s="221" t="s">
        <v>264</v>
      </c>
      <c r="E146" s="222">
        <v>2</v>
      </c>
      <c r="F146" s="222">
        <v>2</v>
      </c>
      <c r="G146" s="222"/>
      <c r="H146" s="222"/>
      <c r="I146" s="222"/>
      <c r="J146" s="222">
        <v>2</v>
      </c>
      <c r="K146" s="222"/>
      <c r="L146" s="222"/>
      <c r="M146" s="222"/>
      <c r="N146" s="222"/>
      <c r="O146" s="222"/>
    </row>
    <row r="147" s="211" customFormat="1" ht="18" customHeight="1" spans="1:15">
      <c r="A147" s="216" t="s">
        <v>260</v>
      </c>
      <c r="B147" s="216" t="s">
        <v>100</v>
      </c>
      <c r="C147" s="216" t="s">
        <v>116</v>
      </c>
      <c r="D147" s="221" t="s">
        <v>265</v>
      </c>
      <c r="E147" s="222">
        <v>6</v>
      </c>
      <c r="F147" s="222">
        <v>6</v>
      </c>
      <c r="G147" s="222"/>
      <c r="H147" s="222"/>
      <c r="I147" s="222"/>
      <c r="J147" s="222">
        <v>6</v>
      </c>
      <c r="K147" s="222"/>
      <c r="L147" s="222"/>
      <c r="M147" s="222"/>
      <c r="N147" s="222"/>
      <c r="O147" s="222"/>
    </row>
    <row r="148" s="211" customFormat="1" ht="18" customHeight="1" spans="1:15">
      <c r="A148" s="216" t="s">
        <v>260</v>
      </c>
      <c r="B148" s="216" t="s">
        <v>100</v>
      </c>
      <c r="C148" s="216" t="s">
        <v>109</v>
      </c>
      <c r="D148" s="221" t="s">
        <v>266</v>
      </c>
      <c r="E148" s="222">
        <v>40</v>
      </c>
      <c r="F148" s="222">
        <v>40</v>
      </c>
      <c r="G148" s="222"/>
      <c r="H148" s="222"/>
      <c r="I148" s="222"/>
      <c r="J148" s="222">
        <v>40</v>
      </c>
      <c r="K148" s="222"/>
      <c r="L148" s="222"/>
      <c r="M148" s="222"/>
      <c r="N148" s="222"/>
      <c r="O148" s="222"/>
    </row>
    <row r="149" s="211" customFormat="1" ht="18" customHeight="1" spans="1:15">
      <c r="A149" s="216" t="s">
        <v>260</v>
      </c>
      <c r="B149" s="216" t="s">
        <v>100</v>
      </c>
      <c r="C149" s="216" t="s">
        <v>248</v>
      </c>
      <c r="D149" s="221" t="s">
        <v>267</v>
      </c>
      <c r="E149" s="222">
        <v>340</v>
      </c>
      <c r="F149" s="222">
        <v>340</v>
      </c>
      <c r="G149" s="222"/>
      <c r="H149" s="222"/>
      <c r="I149" s="222"/>
      <c r="J149" s="222">
        <v>185</v>
      </c>
      <c r="K149" s="222">
        <v>155</v>
      </c>
      <c r="L149" s="222"/>
      <c r="M149" s="222"/>
      <c r="N149" s="222"/>
      <c r="O149" s="222"/>
    </row>
    <row r="150" s="211" customFormat="1" ht="18" customHeight="1" spans="1:15">
      <c r="A150" s="216" t="s">
        <v>260</v>
      </c>
      <c r="B150" s="216" t="s">
        <v>100</v>
      </c>
      <c r="C150" s="216" t="s">
        <v>218</v>
      </c>
      <c r="D150" s="221" t="s">
        <v>268</v>
      </c>
      <c r="E150" s="222">
        <v>3</v>
      </c>
      <c r="F150" s="222">
        <v>3</v>
      </c>
      <c r="G150" s="222"/>
      <c r="H150" s="222"/>
      <c r="I150" s="222"/>
      <c r="J150" s="222">
        <v>3</v>
      </c>
      <c r="K150" s="222"/>
      <c r="L150" s="222"/>
      <c r="M150" s="222"/>
      <c r="N150" s="222"/>
      <c r="O150" s="222"/>
    </row>
    <row r="151" s="211" customFormat="1" ht="18" customHeight="1" spans="1:15">
      <c r="A151" s="216" t="s">
        <v>269</v>
      </c>
      <c r="B151" s="216"/>
      <c r="C151" s="216"/>
      <c r="D151" s="221" t="s">
        <v>270</v>
      </c>
      <c r="E151" s="222">
        <v>12623</v>
      </c>
      <c r="F151" s="222">
        <v>12623</v>
      </c>
      <c r="G151" s="222">
        <v>553</v>
      </c>
      <c r="H151" s="222">
        <v>102</v>
      </c>
      <c r="I151" s="222">
        <v>3241</v>
      </c>
      <c r="J151" s="222">
        <v>4927</v>
      </c>
      <c r="K151" s="222">
        <v>3800</v>
      </c>
      <c r="L151" s="222"/>
      <c r="M151" s="222"/>
      <c r="N151" s="222"/>
      <c r="O151" s="222"/>
    </row>
    <row r="152" s="211" customFormat="1" ht="18" customHeight="1" spans="1:15">
      <c r="A152" s="216" t="s">
        <v>269</v>
      </c>
      <c r="B152" s="216" t="s">
        <v>100</v>
      </c>
      <c r="C152" s="216"/>
      <c r="D152" s="221" t="s">
        <v>271</v>
      </c>
      <c r="E152" s="222">
        <v>613</v>
      </c>
      <c r="F152" s="222">
        <v>613</v>
      </c>
      <c r="G152" s="222">
        <v>281</v>
      </c>
      <c r="H152" s="222">
        <v>43</v>
      </c>
      <c r="I152" s="222">
        <v>57</v>
      </c>
      <c r="J152" s="222">
        <v>233</v>
      </c>
      <c r="K152" s="222"/>
      <c r="L152" s="222"/>
      <c r="M152" s="222"/>
      <c r="N152" s="222"/>
      <c r="O152" s="222"/>
    </row>
    <row r="153" s="211" customFormat="1" ht="29" customHeight="1" spans="1:15">
      <c r="A153" s="216" t="s">
        <v>269</v>
      </c>
      <c r="B153" s="216" t="s">
        <v>100</v>
      </c>
      <c r="C153" s="216" t="s">
        <v>100</v>
      </c>
      <c r="D153" s="221" t="s">
        <v>272</v>
      </c>
      <c r="E153" s="222">
        <v>229</v>
      </c>
      <c r="F153" s="222">
        <v>229</v>
      </c>
      <c r="G153" s="222">
        <v>204</v>
      </c>
      <c r="H153" s="222">
        <v>24</v>
      </c>
      <c r="I153" s="222"/>
      <c r="J153" s="222"/>
      <c r="K153" s="222"/>
      <c r="L153" s="222"/>
      <c r="M153" s="222"/>
      <c r="N153" s="222"/>
      <c r="O153" s="222"/>
    </row>
    <row r="154" s="211" customFormat="1" ht="18" customHeight="1" spans="1:15">
      <c r="A154" s="216" t="s">
        <v>269</v>
      </c>
      <c r="B154" s="216" t="s">
        <v>100</v>
      </c>
      <c r="C154" s="216" t="s">
        <v>116</v>
      </c>
      <c r="D154" s="221" t="s">
        <v>273</v>
      </c>
      <c r="E154" s="222">
        <v>106</v>
      </c>
      <c r="F154" s="222">
        <v>106</v>
      </c>
      <c r="G154" s="222">
        <v>77</v>
      </c>
      <c r="H154" s="222">
        <v>9</v>
      </c>
      <c r="I154" s="222"/>
      <c r="J154" s="222">
        <v>21</v>
      </c>
      <c r="K154" s="222"/>
      <c r="L154" s="222"/>
      <c r="M154" s="222"/>
      <c r="N154" s="222"/>
      <c r="O154" s="222"/>
    </row>
    <row r="155" s="211" customFormat="1" ht="18" customHeight="1" spans="1:15">
      <c r="A155" s="216" t="s">
        <v>269</v>
      </c>
      <c r="B155" s="216" t="s">
        <v>100</v>
      </c>
      <c r="C155" s="216" t="s">
        <v>105</v>
      </c>
      <c r="D155" s="221" t="s">
        <v>274</v>
      </c>
      <c r="E155" s="222">
        <v>31</v>
      </c>
      <c r="F155" s="222">
        <v>31</v>
      </c>
      <c r="G155" s="222"/>
      <c r="H155" s="222">
        <v>10</v>
      </c>
      <c r="I155" s="222"/>
      <c r="J155" s="222">
        <v>21</v>
      </c>
      <c r="K155" s="222"/>
      <c r="L155" s="222"/>
      <c r="M155" s="222"/>
      <c r="N155" s="222"/>
      <c r="O155" s="222"/>
    </row>
    <row r="156" s="211" customFormat="1" ht="18" customHeight="1" spans="1:15">
      <c r="A156" s="216" t="s">
        <v>269</v>
      </c>
      <c r="B156" s="216" t="s">
        <v>100</v>
      </c>
      <c r="C156" s="216" t="s">
        <v>107</v>
      </c>
      <c r="D156" s="221" t="s">
        <v>275</v>
      </c>
      <c r="E156" s="222">
        <v>64</v>
      </c>
      <c r="F156" s="222">
        <v>64</v>
      </c>
      <c r="G156" s="222"/>
      <c r="H156" s="222"/>
      <c r="I156" s="222"/>
      <c r="J156" s="222">
        <v>64</v>
      </c>
      <c r="K156" s="222"/>
      <c r="L156" s="222"/>
      <c r="M156" s="222"/>
      <c r="N156" s="222"/>
      <c r="O156" s="222"/>
    </row>
    <row r="157" s="211" customFormat="1" ht="18" customHeight="1" spans="1:15">
      <c r="A157" s="216" t="s">
        <v>269</v>
      </c>
      <c r="B157" s="216" t="s">
        <v>100</v>
      </c>
      <c r="C157" s="216" t="s">
        <v>248</v>
      </c>
      <c r="D157" s="221" t="s">
        <v>276</v>
      </c>
      <c r="E157" s="222">
        <v>82</v>
      </c>
      <c r="F157" s="222">
        <v>82</v>
      </c>
      <c r="G157" s="222"/>
      <c r="H157" s="222"/>
      <c r="I157" s="222"/>
      <c r="J157" s="222">
        <v>82</v>
      </c>
      <c r="K157" s="222"/>
      <c r="L157" s="222"/>
      <c r="M157" s="222"/>
      <c r="N157" s="222"/>
      <c r="O157" s="222"/>
    </row>
    <row r="158" s="211" customFormat="1" ht="18" customHeight="1" spans="1:15">
      <c r="A158" s="216" t="s">
        <v>269</v>
      </c>
      <c r="B158" s="216" t="s">
        <v>100</v>
      </c>
      <c r="C158" s="216" t="s">
        <v>152</v>
      </c>
      <c r="D158" s="221" t="s">
        <v>277</v>
      </c>
      <c r="E158" s="222">
        <v>13</v>
      </c>
      <c r="F158" s="222">
        <v>13</v>
      </c>
      <c r="G158" s="222"/>
      <c r="H158" s="222"/>
      <c r="I158" s="222"/>
      <c r="J158" s="222">
        <v>13</v>
      </c>
      <c r="K158" s="222"/>
      <c r="L158" s="222"/>
      <c r="M158" s="222"/>
      <c r="N158" s="222"/>
      <c r="O158" s="222"/>
    </row>
    <row r="159" s="211" customFormat="1" ht="18" customHeight="1" spans="1:15">
      <c r="A159" s="216" t="s">
        <v>269</v>
      </c>
      <c r="B159" s="216" t="s">
        <v>100</v>
      </c>
      <c r="C159" s="216" t="s">
        <v>218</v>
      </c>
      <c r="D159" s="221" t="s">
        <v>278</v>
      </c>
      <c r="E159" s="222">
        <v>5</v>
      </c>
      <c r="F159" s="222">
        <v>5</v>
      </c>
      <c r="G159" s="222"/>
      <c r="H159" s="222"/>
      <c r="I159" s="222"/>
      <c r="J159" s="222">
        <v>5</v>
      </c>
      <c r="K159" s="222"/>
      <c r="L159" s="222"/>
      <c r="M159" s="222"/>
      <c r="N159" s="222"/>
      <c r="O159" s="222"/>
    </row>
    <row r="160" s="211" customFormat="1" ht="30" customHeight="1" spans="1:15">
      <c r="A160" s="216" t="s">
        <v>269</v>
      </c>
      <c r="B160" s="216" t="s">
        <v>100</v>
      </c>
      <c r="C160" s="216" t="s">
        <v>111</v>
      </c>
      <c r="D160" s="221" t="s">
        <v>279</v>
      </c>
      <c r="E160" s="222">
        <v>83</v>
      </c>
      <c r="F160" s="222">
        <v>83</v>
      </c>
      <c r="G160" s="222"/>
      <c r="H160" s="222"/>
      <c r="I160" s="222">
        <v>57</v>
      </c>
      <c r="J160" s="222">
        <v>26</v>
      </c>
      <c r="K160" s="222"/>
      <c r="L160" s="222"/>
      <c r="M160" s="222"/>
      <c r="N160" s="222"/>
      <c r="O160" s="222"/>
    </row>
    <row r="161" s="211" customFormat="1" ht="18" customHeight="1" spans="1:15">
      <c r="A161" s="216" t="s">
        <v>269</v>
      </c>
      <c r="B161" s="216" t="s">
        <v>103</v>
      </c>
      <c r="C161" s="216"/>
      <c r="D161" s="221" t="s">
        <v>280</v>
      </c>
      <c r="E161" s="222">
        <v>4692</v>
      </c>
      <c r="F161" s="222">
        <v>4692</v>
      </c>
      <c r="G161" s="222">
        <v>132</v>
      </c>
      <c r="H161" s="222">
        <v>16</v>
      </c>
      <c r="I161" s="222">
        <v>438</v>
      </c>
      <c r="J161" s="222">
        <v>3819</v>
      </c>
      <c r="K161" s="222">
        <v>287</v>
      </c>
      <c r="L161" s="222"/>
      <c r="M161" s="222"/>
      <c r="N161" s="222"/>
      <c r="O161" s="222"/>
    </row>
    <row r="162" s="211" customFormat="1" ht="18" customHeight="1" spans="1:15">
      <c r="A162" s="216" t="s">
        <v>269</v>
      </c>
      <c r="B162" s="216" t="s">
        <v>103</v>
      </c>
      <c r="C162" s="216" t="s">
        <v>100</v>
      </c>
      <c r="D162" s="221" t="s">
        <v>281</v>
      </c>
      <c r="E162" s="222">
        <v>143</v>
      </c>
      <c r="F162" s="222">
        <v>143</v>
      </c>
      <c r="G162" s="222">
        <v>127</v>
      </c>
      <c r="H162" s="222">
        <v>16</v>
      </c>
      <c r="I162" s="222"/>
      <c r="J162" s="222"/>
      <c r="K162" s="222"/>
      <c r="L162" s="222"/>
      <c r="M162" s="222"/>
      <c r="N162" s="222"/>
      <c r="O162" s="222"/>
    </row>
    <row r="163" s="211" customFormat="1" ht="29" customHeight="1" spans="1:15">
      <c r="A163" s="216" t="s">
        <v>269</v>
      </c>
      <c r="B163" s="216" t="s">
        <v>103</v>
      </c>
      <c r="C163" s="216" t="s">
        <v>103</v>
      </c>
      <c r="D163" s="221" t="s">
        <v>282</v>
      </c>
      <c r="E163" s="222">
        <v>109</v>
      </c>
      <c r="F163" s="222">
        <v>109</v>
      </c>
      <c r="G163" s="222">
        <v>5</v>
      </c>
      <c r="H163" s="222"/>
      <c r="I163" s="222"/>
      <c r="J163" s="222">
        <v>96</v>
      </c>
      <c r="K163" s="222">
        <v>7</v>
      </c>
      <c r="L163" s="222"/>
      <c r="M163" s="222"/>
      <c r="N163" s="222"/>
      <c r="O163" s="222"/>
    </row>
    <row r="164" s="211" customFormat="1" ht="18" customHeight="1" spans="1:15">
      <c r="A164" s="216" t="s">
        <v>269</v>
      </c>
      <c r="B164" s="216" t="s">
        <v>103</v>
      </c>
      <c r="C164" s="216" t="s">
        <v>116</v>
      </c>
      <c r="D164" s="221" t="s">
        <v>283</v>
      </c>
      <c r="E164" s="222">
        <v>408</v>
      </c>
      <c r="F164" s="222">
        <v>408</v>
      </c>
      <c r="G164" s="222"/>
      <c r="H164" s="222"/>
      <c r="I164" s="222">
        <v>408</v>
      </c>
      <c r="J164" s="222"/>
      <c r="K164" s="222"/>
      <c r="L164" s="222"/>
      <c r="M164" s="222"/>
      <c r="N164" s="222"/>
      <c r="O164" s="222"/>
    </row>
    <row r="165" s="211" customFormat="1" ht="18" customHeight="1" spans="1:15">
      <c r="A165" s="216" t="s">
        <v>269</v>
      </c>
      <c r="B165" s="216" t="s">
        <v>103</v>
      </c>
      <c r="C165" s="216" t="s">
        <v>105</v>
      </c>
      <c r="D165" s="221" t="s">
        <v>284</v>
      </c>
      <c r="E165" s="222">
        <v>280</v>
      </c>
      <c r="F165" s="222">
        <v>280</v>
      </c>
      <c r="G165" s="222"/>
      <c r="H165" s="222"/>
      <c r="I165" s="222"/>
      <c r="J165" s="222"/>
      <c r="K165" s="222">
        <v>280</v>
      </c>
      <c r="L165" s="222"/>
      <c r="M165" s="222"/>
      <c r="N165" s="222"/>
      <c r="O165" s="222"/>
    </row>
    <row r="166" s="211" customFormat="1" ht="18" customHeight="1" spans="1:15">
      <c r="A166" s="216" t="s">
        <v>269</v>
      </c>
      <c r="B166" s="216" t="s">
        <v>103</v>
      </c>
      <c r="C166" s="216" t="s">
        <v>109</v>
      </c>
      <c r="D166" s="221" t="s">
        <v>285</v>
      </c>
      <c r="E166" s="222">
        <v>3315</v>
      </c>
      <c r="F166" s="222">
        <v>3315</v>
      </c>
      <c r="G166" s="222"/>
      <c r="H166" s="222"/>
      <c r="I166" s="222"/>
      <c r="J166" s="222">
        <v>3315</v>
      </c>
      <c r="K166" s="222"/>
      <c r="L166" s="222"/>
      <c r="M166" s="222"/>
      <c r="N166" s="222"/>
      <c r="O166" s="222"/>
    </row>
    <row r="167" s="211" customFormat="1" ht="18" customHeight="1" spans="1:15">
      <c r="A167" s="216" t="s">
        <v>269</v>
      </c>
      <c r="B167" s="216" t="s">
        <v>103</v>
      </c>
      <c r="C167" s="216" t="s">
        <v>111</v>
      </c>
      <c r="D167" s="221" t="s">
        <v>286</v>
      </c>
      <c r="E167" s="222">
        <v>438</v>
      </c>
      <c r="F167" s="222">
        <v>438</v>
      </c>
      <c r="G167" s="222"/>
      <c r="H167" s="222"/>
      <c r="I167" s="222">
        <v>30</v>
      </c>
      <c r="J167" s="222">
        <v>408</v>
      </c>
      <c r="K167" s="222"/>
      <c r="L167" s="222"/>
      <c r="M167" s="222"/>
      <c r="N167" s="222"/>
      <c r="O167" s="222"/>
    </row>
    <row r="168" s="211" customFormat="1" ht="18" customHeight="1" spans="1:15">
      <c r="A168" s="216" t="s">
        <v>269</v>
      </c>
      <c r="B168" s="216" t="s">
        <v>116</v>
      </c>
      <c r="C168" s="216"/>
      <c r="D168" s="221" t="s">
        <v>287</v>
      </c>
      <c r="E168" s="222">
        <v>1270</v>
      </c>
      <c r="F168" s="222">
        <v>1270</v>
      </c>
      <c r="G168" s="222">
        <v>98</v>
      </c>
      <c r="H168" s="222">
        <v>35</v>
      </c>
      <c r="I168" s="222">
        <v>989</v>
      </c>
      <c r="J168" s="222">
        <v>145</v>
      </c>
      <c r="K168" s="222">
        <v>3</v>
      </c>
      <c r="L168" s="222"/>
      <c r="M168" s="222"/>
      <c r="N168" s="222"/>
      <c r="O168" s="222"/>
    </row>
    <row r="169" s="211" customFormat="1" ht="30" customHeight="1" spans="1:15">
      <c r="A169" s="216" t="s">
        <v>269</v>
      </c>
      <c r="B169" s="216" t="s">
        <v>116</v>
      </c>
      <c r="C169" s="216" t="s">
        <v>100</v>
      </c>
      <c r="D169" s="221" t="s">
        <v>288</v>
      </c>
      <c r="E169" s="222">
        <v>1027</v>
      </c>
      <c r="F169" s="222">
        <v>1027</v>
      </c>
      <c r="G169" s="222">
        <v>36</v>
      </c>
      <c r="H169" s="222"/>
      <c r="I169" s="222">
        <v>876</v>
      </c>
      <c r="J169" s="222">
        <v>116</v>
      </c>
      <c r="K169" s="222"/>
      <c r="L169" s="222"/>
      <c r="M169" s="222"/>
      <c r="N169" s="222"/>
      <c r="O169" s="222"/>
    </row>
    <row r="170" s="211" customFormat="1" ht="18" customHeight="1" spans="1:15">
      <c r="A170" s="216" t="s">
        <v>269</v>
      </c>
      <c r="B170" s="216" t="s">
        <v>116</v>
      </c>
      <c r="C170" s="216" t="s">
        <v>119</v>
      </c>
      <c r="D170" s="221" t="s">
        <v>289</v>
      </c>
      <c r="E170" s="222">
        <v>243</v>
      </c>
      <c r="F170" s="222">
        <v>243</v>
      </c>
      <c r="G170" s="222">
        <v>62</v>
      </c>
      <c r="H170" s="222">
        <v>35</v>
      </c>
      <c r="I170" s="222">
        <v>113</v>
      </c>
      <c r="J170" s="222">
        <v>30</v>
      </c>
      <c r="K170" s="222">
        <v>3</v>
      </c>
      <c r="L170" s="222"/>
      <c r="M170" s="222"/>
      <c r="N170" s="222"/>
      <c r="O170" s="222"/>
    </row>
    <row r="171" s="211" customFormat="1" ht="18" customHeight="1" spans="1:15">
      <c r="A171" s="216" t="s">
        <v>269</v>
      </c>
      <c r="B171" s="216" t="s">
        <v>107</v>
      </c>
      <c r="C171" s="216"/>
      <c r="D171" s="221" t="s">
        <v>290</v>
      </c>
      <c r="E171" s="222">
        <v>276</v>
      </c>
      <c r="F171" s="222">
        <v>276</v>
      </c>
      <c r="G171" s="222"/>
      <c r="H171" s="222"/>
      <c r="I171" s="222"/>
      <c r="J171" s="222">
        <v>276</v>
      </c>
      <c r="K171" s="222"/>
      <c r="L171" s="222"/>
      <c r="M171" s="222"/>
      <c r="N171" s="222"/>
      <c r="O171" s="222"/>
    </row>
    <row r="172" s="211" customFormat="1" ht="18" customHeight="1" spans="1:15">
      <c r="A172" s="216" t="s">
        <v>269</v>
      </c>
      <c r="B172" s="216" t="s">
        <v>107</v>
      </c>
      <c r="C172" s="216" t="s">
        <v>100</v>
      </c>
      <c r="D172" s="221" t="s">
        <v>291</v>
      </c>
      <c r="E172" s="222">
        <v>63</v>
      </c>
      <c r="F172" s="222">
        <v>63</v>
      </c>
      <c r="G172" s="222"/>
      <c r="H172" s="222"/>
      <c r="I172" s="222"/>
      <c r="J172" s="222">
        <v>63</v>
      </c>
      <c r="K172" s="222"/>
      <c r="L172" s="222"/>
      <c r="M172" s="222"/>
      <c r="N172" s="222"/>
      <c r="O172" s="222"/>
    </row>
    <row r="173" s="211" customFormat="1" ht="18" customHeight="1" spans="1:15">
      <c r="A173" s="216" t="s">
        <v>269</v>
      </c>
      <c r="B173" s="216" t="s">
        <v>107</v>
      </c>
      <c r="C173" s="216" t="s">
        <v>116</v>
      </c>
      <c r="D173" s="221" t="s">
        <v>292</v>
      </c>
      <c r="E173" s="222">
        <v>213</v>
      </c>
      <c r="F173" s="222">
        <v>213</v>
      </c>
      <c r="G173" s="222"/>
      <c r="H173" s="222"/>
      <c r="I173" s="222"/>
      <c r="J173" s="222">
        <v>213</v>
      </c>
      <c r="K173" s="222"/>
      <c r="L173" s="222"/>
      <c r="M173" s="222"/>
      <c r="N173" s="222"/>
      <c r="O173" s="222"/>
    </row>
    <row r="174" s="211" customFormat="1" ht="18" customHeight="1" spans="1:15">
      <c r="A174" s="216" t="s">
        <v>269</v>
      </c>
      <c r="B174" s="216" t="s">
        <v>109</v>
      </c>
      <c r="C174" s="216"/>
      <c r="D174" s="221" t="s">
        <v>293</v>
      </c>
      <c r="E174" s="222">
        <v>164</v>
      </c>
      <c r="F174" s="222">
        <v>164</v>
      </c>
      <c r="G174" s="222"/>
      <c r="H174" s="222"/>
      <c r="I174" s="222">
        <v>164</v>
      </c>
      <c r="J174" s="222"/>
      <c r="K174" s="222"/>
      <c r="L174" s="222"/>
      <c r="M174" s="222"/>
      <c r="N174" s="222"/>
      <c r="O174" s="222"/>
    </row>
    <row r="175" s="211" customFormat="1" ht="18" customHeight="1" spans="1:15">
      <c r="A175" s="216" t="s">
        <v>269</v>
      </c>
      <c r="B175" s="216" t="s">
        <v>109</v>
      </c>
      <c r="C175" s="216" t="s">
        <v>100</v>
      </c>
      <c r="D175" s="221" t="s">
        <v>294</v>
      </c>
      <c r="E175" s="222">
        <v>1</v>
      </c>
      <c r="F175" s="222">
        <v>1</v>
      </c>
      <c r="G175" s="222"/>
      <c r="H175" s="222"/>
      <c r="I175" s="222">
        <v>1</v>
      </c>
      <c r="J175" s="222"/>
      <c r="K175" s="222"/>
      <c r="L175" s="222"/>
      <c r="M175" s="222"/>
      <c r="N175" s="222"/>
      <c r="O175" s="222"/>
    </row>
    <row r="176" s="211" customFormat="1" ht="18" customHeight="1" spans="1:15">
      <c r="A176" s="216" t="s">
        <v>269</v>
      </c>
      <c r="B176" s="216" t="s">
        <v>109</v>
      </c>
      <c r="C176" s="216" t="s">
        <v>116</v>
      </c>
      <c r="D176" s="221" t="s">
        <v>295</v>
      </c>
      <c r="E176" s="222">
        <v>75</v>
      </c>
      <c r="F176" s="222">
        <v>75</v>
      </c>
      <c r="G176" s="222"/>
      <c r="H176" s="222"/>
      <c r="I176" s="222">
        <v>75</v>
      </c>
      <c r="J176" s="222"/>
      <c r="K176" s="222"/>
      <c r="L176" s="222"/>
      <c r="M176" s="222"/>
      <c r="N176" s="222"/>
      <c r="O176" s="222"/>
    </row>
    <row r="177" s="211" customFormat="1" ht="18" customHeight="1" spans="1:15">
      <c r="A177" s="216" t="s">
        <v>269</v>
      </c>
      <c r="B177" s="216" t="s">
        <v>109</v>
      </c>
      <c r="C177" s="216" t="s">
        <v>111</v>
      </c>
      <c r="D177" s="221" t="s">
        <v>296</v>
      </c>
      <c r="E177" s="222">
        <v>89</v>
      </c>
      <c r="F177" s="222">
        <v>89</v>
      </c>
      <c r="G177" s="222"/>
      <c r="H177" s="222"/>
      <c r="I177" s="222">
        <v>89</v>
      </c>
      <c r="J177" s="222"/>
      <c r="K177" s="222"/>
      <c r="L177" s="222"/>
      <c r="M177" s="222"/>
      <c r="N177" s="222"/>
      <c r="O177" s="222"/>
    </row>
    <row r="178" s="211" customFormat="1" ht="18" customHeight="1" spans="1:15">
      <c r="A178" s="216" t="s">
        <v>269</v>
      </c>
      <c r="B178" s="216" t="s">
        <v>248</v>
      </c>
      <c r="C178" s="216"/>
      <c r="D178" s="221" t="s">
        <v>297</v>
      </c>
      <c r="E178" s="222">
        <v>331</v>
      </c>
      <c r="F178" s="222">
        <v>331</v>
      </c>
      <c r="G178" s="222"/>
      <c r="H178" s="222"/>
      <c r="I178" s="222">
        <v>331</v>
      </c>
      <c r="J178" s="222"/>
      <c r="K178" s="222"/>
      <c r="L178" s="222"/>
      <c r="M178" s="222"/>
      <c r="N178" s="222"/>
      <c r="O178" s="222"/>
    </row>
    <row r="179" s="211" customFormat="1" ht="18" customHeight="1" spans="1:15">
      <c r="A179" s="216" t="s">
        <v>269</v>
      </c>
      <c r="B179" s="216" t="s">
        <v>248</v>
      </c>
      <c r="C179" s="216" t="s">
        <v>100</v>
      </c>
      <c r="D179" s="221" t="s">
        <v>298</v>
      </c>
      <c r="E179" s="222">
        <v>331</v>
      </c>
      <c r="F179" s="222">
        <v>331</v>
      </c>
      <c r="G179" s="222"/>
      <c r="H179" s="222"/>
      <c r="I179" s="222">
        <v>331</v>
      </c>
      <c r="J179" s="222"/>
      <c r="K179" s="222"/>
      <c r="L179" s="222"/>
      <c r="M179" s="222"/>
      <c r="N179" s="222"/>
      <c r="O179" s="222"/>
    </row>
    <row r="180" s="211" customFormat="1" ht="18" customHeight="1" spans="1:15">
      <c r="A180" s="216" t="s">
        <v>269</v>
      </c>
      <c r="B180" s="216" t="s">
        <v>157</v>
      </c>
      <c r="C180" s="216"/>
      <c r="D180" s="221" t="s">
        <v>299</v>
      </c>
      <c r="E180" s="222">
        <v>521</v>
      </c>
      <c r="F180" s="222">
        <v>521</v>
      </c>
      <c r="G180" s="222">
        <v>42</v>
      </c>
      <c r="H180" s="222">
        <v>8</v>
      </c>
      <c r="I180" s="222">
        <v>137</v>
      </c>
      <c r="J180" s="222">
        <v>333</v>
      </c>
      <c r="K180" s="222">
        <v>1</v>
      </c>
      <c r="L180" s="222"/>
      <c r="M180" s="222"/>
      <c r="N180" s="222"/>
      <c r="O180" s="222"/>
    </row>
    <row r="181" s="211" customFormat="1" ht="18" customHeight="1" spans="1:15">
      <c r="A181" s="216" t="s">
        <v>269</v>
      </c>
      <c r="B181" s="216" t="s">
        <v>157</v>
      </c>
      <c r="C181" s="216" t="s">
        <v>100</v>
      </c>
      <c r="D181" s="221" t="s">
        <v>300</v>
      </c>
      <c r="E181" s="222">
        <v>44</v>
      </c>
      <c r="F181" s="222">
        <v>44</v>
      </c>
      <c r="G181" s="222">
        <v>42</v>
      </c>
      <c r="H181" s="222"/>
      <c r="I181" s="222">
        <v>0</v>
      </c>
      <c r="J181" s="222">
        <v>1</v>
      </c>
      <c r="K181" s="222"/>
      <c r="L181" s="222"/>
      <c r="M181" s="222"/>
      <c r="N181" s="222"/>
      <c r="O181" s="222"/>
    </row>
    <row r="182" s="211" customFormat="1" ht="27" customHeight="1" spans="1:15">
      <c r="A182" s="216" t="s">
        <v>269</v>
      </c>
      <c r="B182" s="216" t="s">
        <v>157</v>
      </c>
      <c r="C182" s="216" t="s">
        <v>103</v>
      </c>
      <c r="D182" s="221" t="s">
        <v>301</v>
      </c>
      <c r="E182" s="222">
        <v>31</v>
      </c>
      <c r="F182" s="222">
        <v>31</v>
      </c>
      <c r="G182" s="222"/>
      <c r="H182" s="222">
        <v>8</v>
      </c>
      <c r="I182" s="222">
        <v>12</v>
      </c>
      <c r="J182" s="222">
        <v>10</v>
      </c>
      <c r="K182" s="222">
        <v>1</v>
      </c>
      <c r="L182" s="222"/>
      <c r="M182" s="222"/>
      <c r="N182" s="222"/>
      <c r="O182" s="222"/>
    </row>
    <row r="183" s="211" customFormat="1" ht="18" customHeight="1" spans="1:15">
      <c r="A183" s="216" t="s">
        <v>269</v>
      </c>
      <c r="B183" s="216" t="s">
        <v>157</v>
      </c>
      <c r="C183" s="216" t="s">
        <v>116</v>
      </c>
      <c r="D183" s="221" t="s">
        <v>302</v>
      </c>
      <c r="E183" s="222">
        <v>320</v>
      </c>
      <c r="F183" s="222">
        <v>320</v>
      </c>
      <c r="G183" s="222"/>
      <c r="H183" s="222"/>
      <c r="I183" s="222"/>
      <c r="J183" s="222">
        <v>320</v>
      </c>
      <c r="K183" s="222"/>
      <c r="L183" s="222"/>
      <c r="M183" s="222"/>
      <c r="N183" s="222"/>
      <c r="O183" s="222"/>
    </row>
    <row r="184" s="211" customFormat="1" ht="18" customHeight="1" spans="1:15">
      <c r="A184" s="216" t="s">
        <v>269</v>
      </c>
      <c r="B184" s="216" t="s">
        <v>157</v>
      </c>
      <c r="C184" s="216" t="s">
        <v>107</v>
      </c>
      <c r="D184" s="221" t="s">
        <v>303</v>
      </c>
      <c r="E184" s="222">
        <v>120</v>
      </c>
      <c r="F184" s="222">
        <v>120</v>
      </c>
      <c r="G184" s="222"/>
      <c r="H184" s="222"/>
      <c r="I184" s="222">
        <v>120</v>
      </c>
      <c r="J184" s="222"/>
      <c r="K184" s="222"/>
      <c r="L184" s="222"/>
      <c r="M184" s="222"/>
      <c r="N184" s="222"/>
      <c r="O184" s="222"/>
    </row>
    <row r="185" s="211" customFormat="1" ht="18" customHeight="1" spans="1:15">
      <c r="A185" s="216" t="s">
        <v>269</v>
      </c>
      <c r="B185" s="216" t="s">
        <v>157</v>
      </c>
      <c r="C185" s="216" t="s">
        <v>111</v>
      </c>
      <c r="D185" s="221" t="s">
        <v>304</v>
      </c>
      <c r="E185" s="222">
        <v>7</v>
      </c>
      <c r="F185" s="222">
        <v>7</v>
      </c>
      <c r="G185" s="222"/>
      <c r="H185" s="222"/>
      <c r="I185" s="222">
        <v>5</v>
      </c>
      <c r="J185" s="222">
        <v>2</v>
      </c>
      <c r="K185" s="222"/>
      <c r="L185" s="222"/>
      <c r="M185" s="222"/>
      <c r="N185" s="222"/>
      <c r="O185" s="222"/>
    </row>
    <row r="186" s="211" customFormat="1" ht="18" customHeight="1" spans="1:15">
      <c r="A186" s="216" t="s">
        <v>269</v>
      </c>
      <c r="B186" s="216" t="s">
        <v>305</v>
      </c>
      <c r="C186" s="216"/>
      <c r="D186" s="221" t="s">
        <v>306</v>
      </c>
      <c r="E186" s="222">
        <v>16</v>
      </c>
      <c r="F186" s="222">
        <v>16</v>
      </c>
      <c r="G186" s="222"/>
      <c r="H186" s="222"/>
      <c r="I186" s="222"/>
      <c r="J186" s="222">
        <v>16</v>
      </c>
      <c r="K186" s="222"/>
      <c r="L186" s="222"/>
      <c r="M186" s="222"/>
      <c r="N186" s="222"/>
      <c r="O186" s="222"/>
    </row>
    <row r="187" s="211" customFormat="1" ht="18" customHeight="1" spans="1:15">
      <c r="A187" s="216" t="s">
        <v>269</v>
      </c>
      <c r="B187" s="216" t="s">
        <v>305</v>
      </c>
      <c r="C187" s="216" t="s">
        <v>111</v>
      </c>
      <c r="D187" s="221" t="s">
        <v>307</v>
      </c>
      <c r="E187" s="222">
        <v>16</v>
      </c>
      <c r="F187" s="222">
        <v>16</v>
      </c>
      <c r="G187" s="222"/>
      <c r="H187" s="222"/>
      <c r="I187" s="222"/>
      <c r="J187" s="222">
        <v>16</v>
      </c>
      <c r="K187" s="222"/>
      <c r="L187" s="222"/>
      <c r="M187" s="222"/>
      <c r="N187" s="222"/>
      <c r="O187" s="222"/>
    </row>
    <row r="188" s="211" customFormat="1" ht="18" customHeight="1" spans="1:15">
      <c r="A188" s="216" t="s">
        <v>269</v>
      </c>
      <c r="B188" s="216" t="s">
        <v>308</v>
      </c>
      <c r="C188" s="216"/>
      <c r="D188" s="221" t="s">
        <v>309</v>
      </c>
      <c r="E188" s="222">
        <v>60</v>
      </c>
      <c r="F188" s="222">
        <v>60</v>
      </c>
      <c r="G188" s="222"/>
      <c r="H188" s="222"/>
      <c r="I188" s="222">
        <v>60</v>
      </c>
      <c r="J188" s="222"/>
      <c r="K188" s="222"/>
      <c r="L188" s="222"/>
      <c r="M188" s="222"/>
      <c r="N188" s="222"/>
      <c r="O188" s="222"/>
    </row>
    <row r="189" s="211" customFormat="1" ht="18" customHeight="1" spans="1:15">
      <c r="A189" s="216" t="s">
        <v>269</v>
      </c>
      <c r="B189" s="216" t="s">
        <v>308</v>
      </c>
      <c r="C189" s="216" t="s">
        <v>100</v>
      </c>
      <c r="D189" s="221" t="s">
        <v>310</v>
      </c>
      <c r="E189" s="222">
        <v>20</v>
      </c>
      <c r="F189" s="222">
        <v>20</v>
      </c>
      <c r="G189" s="222"/>
      <c r="H189" s="222"/>
      <c r="I189" s="222">
        <v>20</v>
      </c>
      <c r="J189" s="222"/>
      <c r="K189" s="222"/>
      <c r="L189" s="222"/>
      <c r="M189" s="222"/>
      <c r="N189" s="222"/>
      <c r="O189" s="222"/>
    </row>
    <row r="190" s="211" customFormat="1" ht="18" customHeight="1" spans="1:15">
      <c r="A190" s="216" t="s">
        <v>269</v>
      </c>
      <c r="B190" s="216" t="s">
        <v>308</v>
      </c>
      <c r="C190" s="216" t="s">
        <v>103</v>
      </c>
      <c r="D190" s="221" t="s">
        <v>311</v>
      </c>
      <c r="E190" s="222">
        <v>40</v>
      </c>
      <c r="F190" s="222">
        <v>40</v>
      </c>
      <c r="G190" s="222"/>
      <c r="H190" s="222"/>
      <c r="I190" s="222">
        <v>40</v>
      </c>
      <c r="J190" s="222"/>
      <c r="K190" s="222"/>
      <c r="L190" s="222"/>
      <c r="M190" s="222"/>
      <c r="N190" s="222"/>
      <c r="O190" s="222"/>
    </row>
    <row r="191" s="211" customFormat="1" ht="18" customHeight="1" spans="1:15">
      <c r="A191" s="216" t="s">
        <v>269</v>
      </c>
      <c r="B191" s="216" t="s">
        <v>312</v>
      </c>
      <c r="C191" s="216"/>
      <c r="D191" s="221" t="s">
        <v>313</v>
      </c>
      <c r="E191" s="222">
        <v>34</v>
      </c>
      <c r="F191" s="222">
        <v>34</v>
      </c>
      <c r="G191" s="222"/>
      <c r="H191" s="222"/>
      <c r="I191" s="222">
        <v>34</v>
      </c>
      <c r="J191" s="222"/>
      <c r="K191" s="222"/>
      <c r="L191" s="222"/>
      <c r="M191" s="222"/>
      <c r="N191" s="222"/>
      <c r="O191" s="222"/>
    </row>
    <row r="192" s="211" customFormat="1" ht="18" customHeight="1" spans="1:15">
      <c r="A192" s="216" t="s">
        <v>269</v>
      </c>
      <c r="B192" s="216" t="s">
        <v>312</v>
      </c>
      <c r="C192" s="216" t="s">
        <v>100</v>
      </c>
      <c r="D192" s="221" t="s">
        <v>314</v>
      </c>
      <c r="E192" s="222">
        <v>34</v>
      </c>
      <c r="F192" s="222">
        <v>34</v>
      </c>
      <c r="G192" s="222"/>
      <c r="H192" s="222"/>
      <c r="I192" s="222">
        <v>34</v>
      </c>
      <c r="J192" s="222"/>
      <c r="K192" s="222"/>
      <c r="L192" s="222"/>
      <c r="M192" s="222"/>
      <c r="N192" s="222"/>
      <c r="O192" s="222"/>
    </row>
    <row r="193" s="211" customFormat="1" ht="18" customHeight="1" spans="1:15">
      <c r="A193" s="216" t="s">
        <v>269</v>
      </c>
      <c r="B193" s="216" t="s">
        <v>315</v>
      </c>
      <c r="C193" s="216"/>
      <c r="D193" s="221" t="s">
        <v>316</v>
      </c>
      <c r="E193" s="222">
        <v>200</v>
      </c>
      <c r="F193" s="222">
        <v>200</v>
      </c>
      <c r="G193" s="222"/>
      <c r="H193" s="222"/>
      <c r="I193" s="222">
        <v>200</v>
      </c>
      <c r="J193" s="222"/>
      <c r="K193" s="222"/>
      <c r="L193" s="222"/>
      <c r="M193" s="222"/>
      <c r="N193" s="222"/>
      <c r="O193" s="222"/>
    </row>
    <row r="194" s="211" customFormat="1" ht="18" customHeight="1" spans="1:15">
      <c r="A194" s="216" t="s">
        <v>269</v>
      </c>
      <c r="B194" s="216" t="s">
        <v>315</v>
      </c>
      <c r="C194" s="216" t="s">
        <v>103</v>
      </c>
      <c r="D194" s="221" t="s">
        <v>317</v>
      </c>
      <c r="E194" s="222">
        <v>200</v>
      </c>
      <c r="F194" s="222">
        <v>200</v>
      </c>
      <c r="G194" s="222"/>
      <c r="H194" s="222"/>
      <c r="I194" s="222">
        <v>200</v>
      </c>
      <c r="J194" s="222"/>
      <c r="K194" s="222"/>
      <c r="L194" s="222"/>
      <c r="M194" s="222"/>
      <c r="N194" s="222"/>
      <c r="O194" s="222"/>
    </row>
    <row r="195" s="211" customFormat="1" ht="18" customHeight="1" spans="1:15">
      <c r="A195" s="216" t="s">
        <v>269</v>
      </c>
      <c r="B195" s="216" t="s">
        <v>318</v>
      </c>
      <c r="C195" s="216"/>
      <c r="D195" s="221" t="s">
        <v>319</v>
      </c>
      <c r="E195" s="222">
        <v>725</v>
      </c>
      <c r="F195" s="222">
        <v>725</v>
      </c>
      <c r="G195" s="222"/>
      <c r="H195" s="222"/>
      <c r="I195" s="222">
        <v>700</v>
      </c>
      <c r="J195" s="222">
        <v>25</v>
      </c>
      <c r="K195" s="222"/>
      <c r="L195" s="222"/>
      <c r="M195" s="222"/>
      <c r="N195" s="222"/>
      <c r="O195" s="222"/>
    </row>
    <row r="196" s="211" customFormat="1" ht="18" customHeight="1" spans="1:15">
      <c r="A196" s="216" t="s">
        <v>269</v>
      </c>
      <c r="B196" s="216" t="s">
        <v>318</v>
      </c>
      <c r="C196" s="216" t="s">
        <v>100</v>
      </c>
      <c r="D196" s="221" t="s">
        <v>320</v>
      </c>
      <c r="E196" s="222">
        <v>525</v>
      </c>
      <c r="F196" s="222">
        <v>525</v>
      </c>
      <c r="G196" s="222"/>
      <c r="H196" s="222"/>
      <c r="I196" s="222">
        <v>500</v>
      </c>
      <c r="J196" s="222">
        <v>25</v>
      </c>
      <c r="K196" s="222"/>
      <c r="L196" s="222"/>
      <c r="M196" s="222"/>
      <c r="N196" s="222"/>
      <c r="O196" s="222"/>
    </row>
    <row r="197" s="211" customFormat="1" ht="18" customHeight="1" spans="1:15">
      <c r="A197" s="216" t="s">
        <v>269</v>
      </c>
      <c r="B197" s="216" t="s">
        <v>318</v>
      </c>
      <c r="C197" s="216" t="s">
        <v>103</v>
      </c>
      <c r="D197" s="221" t="s">
        <v>321</v>
      </c>
      <c r="E197" s="222">
        <v>200</v>
      </c>
      <c r="F197" s="222">
        <v>200</v>
      </c>
      <c r="G197" s="222"/>
      <c r="H197" s="222"/>
      <c r="I197" s="222">
        <v>200</v>
      </c>
      <c r="J197" s="222"/>
      <c r="K197" s="222"/>
      <c r="L197" s="222"/>
      <c r="M197" s="222"/>
      <c r="N197" s="222"/>
      <c r="O197" s="222"/>
    </row>
    <row r="198" s="211" customFormat="1" ht="31" customHeight="1" spans="1:15">
      <c r="A198" s="216" t="s">
        <v>269</v>
      </c>
      <c r="B198" s="216" t="s">
        <v>171</v>
      </c>
      <c r="C198" s="216"/>
      <c r="D198" s="221" t="s">
        <v>322</v>
      </c>
      <c r="E198" s="222">
        <v>3572</v>
      </c>
      <c r="F198" s="222">
        <v>3572</v>
      </c>
      <c r="G198" s="222"/>
      <c r="H198" s="222"/>
      <c r="I198" s="222"/>
      <c r="J198" s="222">
        <v>80</v>
      </c>
      <c r="K198" s="222">
        <v>3492</v>
      </c>
      <c r="L198" s="222"/>
      <c r="M198" s="222"/>
      <c r="N198" s="222"/>
      <c r="O198" s="222"/>
    </row>
    <row r="199" s="211" customFormat="1" ht="30" customHeight="1" spans="1:15">
      <c r="A199" s="216" t="s">
        <v>269</v>
      </c>
      <c r="B199" s="216" t="s">
        <v>171</v>
      </c>
      <c r="C199" s="216" t="s">
        <v>103</v>
      </c>
      <c r="D199" s="221" t="s">
        <v>323</v>
      </c>
      <c r="E199" s="222">
        <v>3572</v>
      </c>
      <c r="F199" s="222">
        <v>3572</v>
      </c>
      <c r="G199" s="222"/>
      <c r="H199" s="222"/>
      <c r="I199" s="222"/>
      <c r="J199" s="222">
        <v>80</v>
      </c>
      <c r="K199" s="222">
        <v>3492</v>
      </c>
      <c r="L199" s="222"/>
      <c r="M199" s="222"/>
      <c r="N199" s="222"/>
      <c r="O199" s="222"/>
    </row>
    <row r="200" s="211" customFormat="1" ht="18" customHeight="1" spans="1:15">
      <c r="A200" s="216" t="s">
        <v>269</v>
      </c>
      <c r="B200" s="216" t="s">
        <v>111</v>
      </c>
      <c r="C200" s="216"/>
      <c r="D200" s="221" t="s">
        <v>324</v>
      </c>
      <c r="E200" s="222">
        <v>147</v>
      </c>
      <c r="F200" s="222">
        <v>147</v>
      </c>
      <c r="G200" s="222"/>
      <c r="H200" s="222"/>
      <c r="I200" s="222">
        <v>130</v>
      </c>
      <c r="J200" s="222"/>
      <c r="K200" s="222">
        <v>17</v>
      </c>
      <c r="L200" s="222"/>
      <c r="M200" s="222"/>
      <c r="N200" s="222"/>
      <c r="O200" s="222"/>
    </row>
    <row r="201" s="211" customFormat="1" ht="18" customHeight="1" spans="1:15">
      <c r="A201" s="216" t="s">
        <v>269</v>
      </c>
      <c r="B201" s="216" t="s">
        <v>111</v>
      </c>
      <c r="C201" s="216" t="s">
        <v>100</v>
      </c>
      <c r="D201" s="221" t="s">
        <v>325</v>
      </c>
      <c r="E201" s="222">
        <v>147</v>
      </c>
      <c r="F201" s="222">
        <v>147</v>
      </c>
      <c r="G201" s="222"/>
      <c r="H201" s="222"/>
      <c r="I201" s="222">
        <v>130</v>
      </c>
      <c r="J201" s="222"/>
      <c r="K201" s="222">
        <v>17</v>
      </c>
      <c r="L201" s="222"/>
      <c r="M201" s="222"/>
      <c r="N201" s="222"/>
      <c r="O201" s="222"/>
    </row>
    <row r="202" s="211" customFormat="1" ht="18" customHeight="1" spans="1:15">
      <c r="A202" s="216" t="s">
        <v>326</v>
      </c>
      <c r="B202" s="216"/>
      <c r="C202" s="216"/>
      <c r="D202" s="221" t="s">
        <v>327</v>
      </c>
      <c r="E202" s="222">
        <v>8878</v>
      </c>
      <c r="F202" s="222">
        <v>8262</v>
      </c>
      <c r="G202" s="222">
        <v>1974</v>
      </c>
      <c r="H202" s="222">
        <v>38</v>
      </c>
      <c r="I202" s="222">
        <v>389</v>
      </c>
      <c r="J202" s="222">
        <v>2555</v>
      </c>
      <c r="K202" s="222">
        <v>3306</v>
      </c>
      <c r="L202" s="222">
        <v>616</v>
      </c>
      <c r="M202" s="222"/>
      <c r="N202" s="222"/>
      <c r="O202" s="222"/>
    </row>
    <row r="203" s="211" customFormat="1" ht="18" customHeight="1" spans="1:15">
      <c r="A203" s="216" t="s">
        <v>326</v>
      </c>
      <c r="B203" s="216" t="s">
        <v>100</v>
      </c>
      <c r="C203" s="216"/>
      <c r="D203" s="221" t="s">
        <v>328</v>
      </c>
      <c r="E203" s="222">
        <v>516</v>
      </c>
      <c r="F203" s="222">
        <v>516</v>
      </c>
      <c r="G203" s="222">
        <v>414</v>
      </c>
      <c r="H203" s="222">
        <v>38</v>
      </c>
      <c r="I203" s="222"/>
      <c r="J203" s="222">
        <v>64</v>
      </c>
      <c r="K203" s="222"/>
      <c r="L203" s="222"/>
      <c r="M203" s="222"/>
      <c r="N203" s="222"/>
      <c r="O203" s="222"/>
    </row>
    <row r="204" s="211" customFormat="1" ht="18" customHeight="1" spans="1:15">
      <c r="A204" s="216" t="s">
        <v>326</v>
      </c>
      <c r="B204" s="216" t="s">
        <v>100</v>
      </c>
      <c r="C204" s="216" t="s">
        <v>100</v>
      </c>
      <c r="D204" s="221" t="s">
        <v>329</v>
      </c>
      <c r="E204" s="222">
        <v>461</v>
      </c>
      <c r="F204" s="222">
        <v>461</v>
      </c>
      <c r="G204" s="222">
        <v>414</v>
      </c>
      <c r="H204" s="222">
        <v>38</v>
      </c>
      <c r="I204" s="222"/>
      <c r="J204" s="222">
        <v>9</v>
      </c>
      <c r="K204" s="222"/>
      <c r="L204" s="222"/>
      <c r="M204" s="222"/>
      <c r="N204" s="222"/>
      <c r="O204" s="222"/>
    </row>
    <row r="205" s="211" customFormat="1" ht="30" customHeight="1" spans="1:15">
      <c r="A205" s="216" t="s">
        <v>326</v>
      </c>
      <c r="B205" s="216" t="s">
        <v>100</v>
      </c>
      <c r="C205" s="216" t="s">
        <v>103</v>
      </c>
      <c r="D205" s="221" t="s">
        <v>330</v>
      </c>
      <c r="E205" s="222">
        <v>14</v>
      </c>
      <c r="F205" s="222">
        <v>14</v>
      </c>
      <c r="G205" s="222"/>
      <c r="H205" s="222"/>
      <c r="I205" s="222"/>
      <c r="J205" s="222">
        <v>14</v>
      </c>
      <c r="K205" s="222"/>
      <c r="L205" s="222"/>
      <c r="M205" s="222"/>
      <c r="N205" s="222"/>
      <c r="O205" s="222"/>
    </row>
    <row r="206" s="211" customFormat="1" ht="30" customHeight="1" spans="1:15">
      <c r="A206" s="216" t="s">
        <v>326</v>
      </c>
      <c r="B206" s="216" t="s">
        <v>100</v>
      </c>
      <c r="C206" s="216" t="s">
        <v>111</v>
      </c>
      <c r="D206" s="221" t="s">
        <v>331</v>
      </c>
      <c r="E206" s="222">
        <v>42</v>
      </c>
      <c r="F206" s="222">
        <v>42</v>
      </c>
      <c r="G206" s="222"/>
      <c r="H206" s="222"/>
      <c r="I206" s="222"/>
      <c r="J206" s="222">
        <v>42</v>
      </c>
      <c r="K206" s="222"/>
      <c r="L206" s="222"/>
      <c r="M206" s="222"/>
      <c r="N206" s="222"/>
      <c r="O206" s="222"/>
    </row>
    <row r="207" s="211" customFormat="1" ht="18" customHeight="1" spans="1:15">
      <c r="A207" s="216" t="s">
        <v>326</v>
      </c>
      <c r="B207" s="216" t="s">
        <v>119</v>
      </c>
      <c r="C207" s="216"/>
      <c r="D207" s="221" t="s">
        <v>332</v>
      </c>
      <c r="E207" s="222">
        <v>1964</v>
      </c>
      <c r="F207" s="222">
        <v>1356</v>
      </c>
      <c r="G207" s="222"/>
      <c r="H207" s="222"/>
      <c r="I207" s="222"/>
      <c r="J207" s="222">
        <v>46</v>
      </c>
      <c r="K207" s="222">
        <v>1310</v>
      </c>
      <c r="L207" s="222">
        <v>609</v>
      </c>
      <c r="M207" s="222"/>
      <c r="N207" s="222"/>
      <c r="O207" s="222"/>
    </row>
    <row r="208" s="211" customFormat="1" ht="18" customHeight="1" spans="1:15">
      <c r="A208" s="216" t="s">
        <v>326</v>
      </c>
      <c r="B208" s="216" t="s">
        <v>119</v>
      </c>
      <c r="C208" s="216" t="s">
        <v>100</v>
      </c>
      <c r="D208" s="221" t="s">
        <v>333</v>
      </c>
      <c r="E208" s="222">
        <v>137</v>
      </c>
      <c r="F208" s="222"/>
      <c r="G208" s="222"/>
      <c r="H208" s="222"/>
      <c r="I208" s="222"/>
      <c r="J208" s="222"/>
      <c r="K208" s="222"/>
      <c r="L208" s="222">
        <v>137</v>
      </c>
      <c r="M208" s="222"/>
      <c r="N208" s="222"/>
      <c r="O208" s="222"/>
    </row>
    <row r="209" s="211" customFormat="1" ht="18" customHeight="1" spans="1:15">
      <c r="A209" s="216" t="s">
        <v>326</v>
      </c>
      <c r="B209" s="216" t="s">
        <v>119</v>
      </c>
      <c r="C209" s="216" t="s">
        <v>103</v>
      </c>
      <c r="D209" s="221" t="s">
        <v>334</v>
      </c>
      <c r="E209" s="222">
        <v>472</v>
      </c>
      <c r="F209" s="222"/>
      <c r="G209" s="222"/>
      <c r="H209" s="222"/>
      <c r="I209" s="222"/>
      <c r="J209" s="222"/>
      <c r="K209" s="222"/>
      <c r="L209" s="222">
        <v>472</v>
      </c>
      <c r="M209" s="222"/>
      <c r="N209" s="222"/>
      <c r="O209" s="222"/>
    </row>
    <row r="210" s="211" customFormat="1" ht="18" customHeight="1" spans="1:15">
      <c r="A210" s="216" t="s">
        <v>326</v>
      </c>
      <c r="B210" s="216" t="s">
        <v>119</v>
      </c>
      <c r="C210" s="216" t="s">
        <v>111</v>
      </c>
      <c r="D210" s="221" t="s">
        <v>335</v>
      </c>
      <c r="E210" s="222">
        <v>1356</v>
      </c>
      <c r="F210" s="222">
        <v>1356</v>
      </c>
      <c r="G210" s="222"/>
      <c r="H210" s="222"/>
      <c r="I210" s="222"/>
      <c r="J210" s="222">
        <v>46</v>
      </c>
      <c r="K210" s="222">
        <v>1310</v>
      </c>
      <c r="L210" s="222"/>
      <c r="M210" s="222"/>
      <c r="N210" s="222"/>
      <c r="O210" s="222"/>
    </row>
    <row r="211" s="211" customFormat="1" ht="18" customHeight="1" spans="1:15">
      <c r="A211" s="216" t="s">
        <v>326</v>
      </c>
      <c r="B211" s="216" t="s">
        <v>124</v>
      </c>
      <c r="C211" s="216"/>
      <c r="D211" s="221" t="s">
        <v>336</v>
      </c>
      <c r="E211" s="222">
        <v>2148</v>
      </c>
      <c r="F211" s="222">
        <v>2148</v>
      </c>
      <c r="G211" s="222"/>
      <c r="H211" s="222"/>
      <c r="I211" s="222">
        <v>89</v>
      </c>
      <c r="J211" s="222">
        <v>2059</v>
      </c>
      <c r="K211" s="222"/>
      <c r="L211" s="222"/>
      <c r="M211" s="222"/>
      <c r="N211" s="222"/>
      <c r="O211" s="222"/>
    </row>
    <row r="212" s="211" customFormat="1" ht="18" customHeight="1" spans="1:15">
      <c r="A212" s="216" t="s">
        <v>326</v>
      </c>
      <c r="B212" s="216" t="s">
        <v>124</v>
      </c>
      <c r="C212" s="216" t="s">
        <v>100</v>
      </c>
      <c r="D212" s="221" t="s">
        <v>337</v>
      </c>
      <c r="E212" s="222">
        <v>130</v>
      </c>
      <c r="F212" s="222">
        <v>130</v>
      </c>
      <c r="G212" s="222"/>
      <c r="H212" s="222"/>
      <c r="I212" s="222"/>
      <c r="J212" s="222">
        <v>130</v>
      </c>
      <c r="K212" s="222"/>
      <c r="L212" s="222"/>
      <c r="M212" s="222"/>
      <c r="N212" s="222"/>
      <c r="O212" s="222"/>
    </row>
    <row r="213" s="211" customFormat="1" ht="18" customHeight="1" spans="1:15">
      <c r="A213" s="216" t="s">
        <v>326</v>
      </c>
      <c r="B213" s="216" t="s">
        <v>124</v>
      </c>
      <c r="C213" s="216" t="s">
        <v>103</v>
      </c>
      <c r="D213" s="221" t="s">
        <v>338</v>
      </c>
      <c r="E213" s="222">
        <v>8</v>
      </c>
      <c r="F213" s="222">
        <v>8</v>
      </c>
      <c r="G213" s="222"/>
      <c r="H213" s="222"/>
      <c r="I213" s="222"/>
      <c r="J213" s="222">
        <v>8</v>
      </c>
      <c r="K213" s="222"/>
      <c r="L213" s="222"/>
      <c r="M213" s="222"/>
      <c r="N213" s="222"/>
      <c r="O213" s="222"/>
    </row>
    <row r="214" s="211" customFormat="1" ht="18" customHeight="1" spans="1:15">
      <c r="A214" s="216" t="s">
        <v>326</v>
      </c>
      <c r="B214" s="216" t="s">
        <v>124</v>
      </c>
      <c r="C214" s="216" t="s">
        <v>119</v>
      </c>
      <c r="D214" s="221" t="s">
        <v>339</v>
      </c>
      <c r="E214" s="222">
        <v>85</v>
      </c>
      <c r="F214" s="222">
        <v>85</v>
      </c>
      <c r="G214" s="222"/>
      <c r="H214" s="222"/>
      <c r="I214" s="222"/>
      <c r="J214" s="222">
        <v>85</v>
      </c>
      <c r="K214" s="222"/>
      <c r="L214" s="222"/>
      <c r="M214" s="222"/>
      <c r="N214" s="222"/>
      <c r="O214" s="222"/>
    </row>
    <row r="215" s="211" customFormat="1" ht="18" customHeight="1" spans="1:15">
      <c r="A215" s="216" t="s">
        <v>326</v>
      </c>
      <c r="B215" s="216" t="s">
        <v>124</v>
      </c>
      <c r="C215" s="216" t="s">
        <v>109</v>
      </c>
      <c r="D215" s="221" t="s">
        <v>340</v>
      </c>
      <c r="E215" s="222">
        <v>1695</v>
      </c>
      <c r="F215" s="222">
        <v>1695</v>
      </c>
      <c r="G215" s="222"/>
      <c r="H215" s="222"/>
      <c r="I215" s="222">
        <v>85</v>
      </c>
      <c r="J215" s="222">
        <v>1610</v>
      </c>
      <c r="K215" s="222"/>
      <c r="L215" s="222"/>
      <c r="M215" s="222"/>
      <c r="N215" s="222"/>
      <c r="O215" s="222"/>
    </row>
    <row r="216" s="211" customFormat="1" ht="18" customHeight="1" spans="1:15">
      <c r="A216" s="216" t="s">
        <v>326</v>
      </c>
      <c r="B216" s="216" t="s">
        <v>124</v>
      </c>
      <c r="C216" s="216" t="s">
        <v>248</v>
      </c>
      <c r="D216" s="221" t="s">
        <v>341</v>
      </c>
      <c r="E216" s="222">
        <v>211</v>
      </c>
      <c r="F216" s="222">
        <v>211</v>
      </c>
      <c r="G216" s="222"/>
      <c r="H216" s="222"/>
      <c r="I216" s="222">
        <v>4</v>
      </c>
      <c r="J216" s="222">
        <v>207</v>
      </c>
      <c r="K216" s="222"/>
      <c r="L216" s="222"/>
      <c r="M216" s="222"/>
      <c r="N216" s="222"/>
      <c r="O216" s="222"/>
    </row>
    <row r="217" s="211" customFormat="1" ht="18" customHeight="1" spans="1:15">
      <c r="A217" s="216" t="s">
        <v>326</v>
      </c>
      <c r="B217" s="216" t="s">
        <v>124</v>
      </c>
      <c r="C217" s="216" t="s">
        <v>111</v>
      </c>
      <c r="D217" s="221" t="s">
        <v>342</v>
      </c>
      <c r="E217" s="222">
        <v>20</v>
      </c>
      <c r="F217" s="222">
        <v>20</v>
      </c>
      <c r="G217" s="222"/>
      <c r="H217" s="222"/>
      <c r="I217" s="222"/>
      <c r="J217" s="222">
        <v>20</v>
      </c>
      <c r="K217" s="222"/>
      <c r="L217" s="222"/>
      <c r="M217" s="222"/>
      <c r="N217" s="222"/>
      <c r="O217" s="222"/>
    </row>
    <row r="218" s="211" customFormat="1" ht="18" customHeight="1" spans="1:15">
      <c r="A218" s="216" t="s">
        <v>326</v>
      </c>
      <c r="B218" s="216" t="s">
        <v>105</v>
      </c>
      <c r="C218" s="216"/>
      <c r="D218" s="221" t="s">
        <v>343</v>
      </c>
      <c r="E218" s="222">
        <v>5</v>
      </c>
      <c r="F218" s="222">
        <v>5</v>
      </c>
      <c r="G218" s="222"/>
      <c r="H218" s="222"/>
      <c r="I218" s="222"/>
      <c r="J218" s="222">
        <v>5</v>
      </c>
      <c r="K218" s="222"/>
      <c r="L218" s="222"/>
      <c r="M218" s="222"/>
      <c r="N218" s="222"/>
      <c r="O218" s="222"/>
    </row>
    <row r="219" s="211" customFormat="1" ht="18" customHeight="1" spans="1:15">
      <c r="A219" s="216" t="s">
        <v>326</v>
      </c>
      <c r="B219" s="216" t="s">
        <v>105</v>
      </c>
      <c r="C219" s="216" t="s">
        <v>111</v>
      </c>
      <c r="D219" s="221" t="s">
        <v>344</v>
      </c>
      <c r="E219" s="222">
        <v>5</v>
      </c>
      <c r="F219" s="222">
        <v>5</v>
      </c>
      <c r="G219" s="222"/>
      <c r="H219" s="222"/>
      <c r="I219" s="222"/>
      <c r="J219" s="222">
        <v>5</v>
      </c>
      <c r="K219" s="222"/>
      <c r="L219" s="222"/>
      <c r="M219" s="222"/>
      <c r="N219" s="222"/>
      <c r="O219" s="222"/>
    </row>
    <row r="220" s="211" customFormat="1" ht="18" customHeight="1" spans="1:15">
      <c r="A220" s="216" t="s">
        <v>326</v>
      </c>
      <c r="B220" s="216" t="s">
        <v>107</v>
      </c>
      <c r="C220" s="216"/>
      <c r="D220" s="221" t="s">
        <v>345</v>
      </c>
      <c r="E220" s="222">
        <v>482</v>
      </c>
      <c r="F220" s="222">
        <v>482</v>
      </c>
      <c r="G220" s="222"/>
      <c r="H220" s="222"/>
      <c r="I220" s="222">
        <v>186</v>
      </c>
      <c r="J220" s="222">
        <v>296</v>
      </c>
      <c r="K220" s="222"/>
      <c r="L220" s="222"/>
      <c r="M220" s="222"/>
      <c r="N220" s="222"/>
      <c r="O220" s="222"/>
    </row>
    <row r="221" s="211" customFormat="1" ht="18" customHeight="1" spans="1:15">
      <c r="A221" s="216" t="s">
        <v>326</v>
      </c>
      <c r="B221" s="216" t="s">
        <v>107</v>
      </c>
      <c r="C221" s="216" t="s">
        <v>346</v>
      </c>
      <c r="D221" s="221" t="s">
        <v>347</v>
      </c>
      <c r="E221" s="222">
        <v>482</v>
      </c>
      <c r="F221" s="222">
        <v>482</v>
      </c>
      <c r="G221" s="222"/>
      <c r="H221" s="222"/>
      <c r="I221" s="222">
        <v>186</v>
      </c>
      <c r="J221" s="222">
        <v>296</v>
      </c>
      <c r="K221" s="222"/>
      <c r="L221" s="222"/>
      <c r="M221" s="222"/>
      <c r="N221" s="222"/>
      <c r="O221" s="222"/>
    </row>
    <row r="222" s="211" customFormat="1" ht="18" customHeight="1" spans="1:15">
      <c r="A222" s="216" t="s">
        <v>326</v>
      </c>
      <c r="B222" s="216" t="s">
        <v>152</v>
      </c>
      <c r="C222" s="216"/>
      <c r="D222" s="221" t="s">
        <v>348</v>
      </c>
      <c r="E222" s="222">
        <v>71</v>
      </c>
      <c r="F222" s="222">
        <v>71</v>
      </c>
      <c r="G222" s="222"/>
      <c r="H222" s="222"/>
      <c r="I222" s="222"/>
      <c r="J222" s="222">
        <v>71</v>
      </c>
      <c r="K222" s="222"/>
      <c r="L222" s="222"/>
      <c r="M222" s="222"/>
      <c r="N222" s="222"/>
      <c r="O222" s="222"/>
    </row>
    <row r="223" s="211" customFormat="1" ht="18" customHeight="1" spans="1:15">
      <c r="A223" s="216" t="s">
        <v>326</v>
      </c>
      <c r="B223" s="216" t="s">
        <v>152</v>
      </c>
      <c r="C223" s="216" t="s">
        <v>305</v>
      </c>
      <c r="D223" s="221" t="s">
        <v>349</v>
      </c>
      <c r="E223" s="222">
        <v>5</v>
      </c>
      <c r="F223" s="222">
        <v>5</v>
      </c>
      <c r="G223" s="222"/>
      <c r="H223" s="222"/>
      <c r="I223" s="222"/>
      <c r="J223" s="222">
        <v>5</v>
      </c>
      <c r="K223" s="222"/>
      <c r="L223" s="222"/>
      <c r="M223" s="222"/>
      <c r="N223" s="222"/>
      <c r="O223" s="222"/>
    </row>
    <row r="224" s="211" customFormat="1" ht="27" customHeight="1" spans="1:15">
      <c r="A224" s="216" t="s">
        <v>326</v>
      </c>
      <c r="B224" s="216" t="s">
        <v>152</v>
      </c>
      <c r="C224" s="216" t="s">
        <v>111</v>
      </c>
      <c r="D224" s="221" t="s">
        <v>350</v>
      </c>
      <c r="E224" s="222">
        <v>66</v>
      </c>
      <c r="F224" s="222">
        <v>66</v>
      </c>
      <c r="G224" s="222"/>
      <c r="H224" s="222"/>
      <c r="I224" s="222"/>
      <c r="J224" s="222">
        <v>66</v>
      </c>
      <c r="K224" s="222"/>
      <c r="L224" s="222"/>
      <c r="M224" s="222"/>
      <c r="N224" s="222"/>
      <c r="O224" s="222"/>
    </row>
    <row r="225" s="211" customFormat="1" ht="18" customHeight="1" spans="1:15">
      <c r="A225" s="216" t="s">
        <v>326</v>
      </c>
      <c r="B225" s="216" t="s">
        <v>157</v>
      </c>
      <c r="C225" s="216"/>
      <c r="D225" s="221" t="s">
        <v>351</v>
      </c>
      <c r="E225" s="222">
        <v>1615</v>
      </c>
      <c r="F225" s="222">
        <v>1608</v>
      </c>
      <c r="G225" s="222">
        <v>1560</v>
      </c>
      <c r="H225" s="222"/>
      <c r="I225" s="222">
        <v>27</v>
      </c>
      <c r="J225" s="222">
        <v>3</v>
      </c>
      <c r="K225" s="222">
        <v>18</v>
      </c>
      <c r="L225" s="222">
        <v>7</v>
      </c>
      <c r="M225" s="222"/>
      <c r="N225" s="222"/>
      <c r="O225" s="222"/>
    </row>
    <row r="226" s="211" customFormat="1" ht="18" customHeight="1" spans="1:15">
      <c r="A226" s="216" t="s">
        <v>326</v>
      </c>
      <c r="B226" s="216" t="s">
        <v>157</v>
      </c>
      <c r="C226" s="216" t="s">
        <v>100</v>
      </c>
      <c r="D226" s="221" t="s">
        <v>352</v>
      </c>
      <c r="E226" s="222">
        <v>1599</v>
      </c>
      <c r="F226" s="222">
        <v>1599</v>
      </c>
      <c r="G226" s="222">
        <v>1560</v>
      </c>
      <c r="H226" s="222"/>
      <c r="I226" s="222">
        <v>20</v>
      </c>
      <c r="J226" s="222"/>
      <c r="K226" s="222">
        <v>18</v>
      </c>
      <c r="L226" s="222"/>
      <c r="M226" s="222"/>
      <c r="N226" s="222"/>
      <c r="O226" s="222"/>
    </row>
    <row r="227" s="211" customFormat="1" ht="18" customHeight="1" spans="1:15">
      <c r="A227" s="216" t="s">
        <v>326</v>
      </c>
      <c r="B227" s="216" t="s">
        <v>157</v>
      </c>
      <c r="C227" s="216" t="s">
        <v>103</v>
      </c>
      <c r="D227" s="221" t="s">
        <v>353</v>
      </c>
      <c r="E227" s="222">
        <v>7</v>
      </c>
      <c r="F227" s="222"/>
      <c r="G227" s="222"/>
      <c r="H227" s="222"/>
      <c r="I227" s="222"/>
      <c r="J227" s="222"/>
      <c r="K227" s="222"/>
      <c r="L227" s="222">
        <v>7</v>
      </c>
      <c r="M227" s="222"/>
      <c r="N227" s="222"/>
      <c r="O227" s="222"/>
    </row>
    <row r="228" s="211" customFormat="1" ht="18" customHeight="1" spans="1:15">
      <c r="A228" s="216" t="s">
        <v>326</v>
      </c>
      <c r="B228" s="216" t="s">
        <v>157</v>
      </c>
      <c r="C228" s="216" t="s">
        <v>119</v>
      </c>
      <c r="D228" s="221" t="s">
        <v>354</v>
      </c>
      <c r="E228" s="222">
        <v>10</v>
      </c>
      <c r="F228" s="222">
        <v>10</v>
      </c>
      <c r="G228" s="222"/>
      <c r="H228" s="222"/>
      <c r="I228" s="222">
        <v>7</v>
      </c>
      <c r="J228" s="222">
        <v>3</v>
      </c>
      <c r="K228" s="222"/>
      <c r="L228" s="222"/>
      <c r="M228" s="222"/>
      <c r="N228" s="222"/>
      <c r="O228" s="222"/>
    </row>
    <row r="229" s="211" customFormat="1" ht="30" customHeight="1" spans="1:15">
      <c r="A229" s="216" t="s">
        <v>326</v>
      </c>
      <c r="B229" s="216" t="s">
        <v>218</v>
      </c>
      <c r="C229" s="216"/>
      <c r="D229" s="221" t="s">
        <v>355</v>
      </c>
      <c r="E229" s="222">
        <v>1982</v>
      </c>
      <c r="F229" s="222">
        <v>1982</v>
      </c>
      <c r="G229" s="222"/>
      <c r="H229" s="222"/>
      <c r="I229" s="222">
        <v>4</v>
      </c>
      <c r="J229" s="222"/>
      <c r="K229" s="222">
        <v>1978</v>
      </c>
      <c r="L229" s="222"/>
      <c r="M229" s="222"/>
      <c r="N229" s="222"/>
      <c r="O229" s="222"/>
    </row>
    <row r="230" s="211" customFormat="1" ht="28" customHeight="1" spans="1:15">
      <c r="A230" s="216" t="s">
        <v>326</v>
      </c>
      <c r="B230" s="216" t="s">
        <v>218</v>
      </c>
      <c r="C230" s="216" t="s">
        <v>103</v>
      </c>
      <c r="D230" s="221" t="s">
        <v>356</v>
      </c>
      <c r="E230" s="222">
        <v>1804</v>
      </c>
      <c r="F230" s="222">
        <v>1804</v>
      </c>
      <c r="G230" s="222"/>
      <c r="H230" s="222"/>
      <c r="I230" s="222"/>
      <c r="J230" s="222"/>
      <c r="K230" s="222">
        <v>1804</v>
      </c>
      <c r="L230" s="222"/>
      <c r="M230" s="222"/>
      <c r="N230" s="222"/>
      <c r="O230" s="222"/>
    </row>
    <row r="231" s="211" customFormat="1" ht="28" customHeight="1" spans="1:15">
      <c r="A231" s="216" t="s">
        <v>326</v>
      </c>
      <c r="B231" s="216" t="s">
        <v>218</v>
      </c>
      <c r="C231" s="216" t="s">
        <v>111</v>
      </c>
      <c r="D231" s="221" t="s">
        <v>357</v>
      </c>
      <c r="E231" s="222">
        <v>178</v>
      </c>
      <c r="F231" s="222">
        <v>178</v>
      </c>
      <c r="G231" s="222"/>
      <c r="H231" s="222"/>
      <c r="I231" s="222">
        <v>4</v>
      </c>
      <c r="J231" s="222"/>
      <c r="K231" s="222">
        <v>174</v>
      </c>
      <c r="L231" s="222"/>
      <c r="M231" s="222"/>
      <c r="N231" s="222"/>
      <c r="O231" s="222"/>
    </row>
    <row r="232" s="211" customFormat="1" ht="18" customHeight="1" spans="1:15">
      <c r="A232" s="216" t="s">
        <v>326</v>
      </c>
      <c r="B232" s="216" t="s">
        <v>164</v>
      </c>
      <c r="C232" s="216"/>
      <c r="D232" s="221" t="s">
        <v>358</v>
      </c>
      <c r="E232" s="222">
        <v>94</v>
      </c>
      <c r="F232" s="222">
        <v>94</v>
      </c>
      <c r="G232" s="222"/>
      <c r="H232" s="222"/>
      <c r="I232" s="222">
        <v>82</v>
      </c>
      <c r="J232" s="222">
        <v>12</v>
      </c>
      <c r="K232" s="222"/>
      <c r="L232" s="222"/>
      <c r="M232" s="222"/>
      <c r="N232" s="222"/>
      <c r="O232" s="222"/>
    </row>
    <row r="233" s="211" customFormat="1" ht="18" customHeight="1" spans="1:15">
      <c r="A233" s="216" t="s">
        <v>326</v>
      </c>
      <c r="B233" s="216" t="s">
        <v>164</v>
      </c>
      <c r="C233" s="216" t="s">
        <v>100</v>
      </c>
      <c r="D233" s="221" t="s">
        <v>359</v>
      </c>
      <c r="E233" s="222">
        <v>92</v>
      </c>
      <c r="F233" s="222">
        <v>92</v>
      </c>
      <c r="G233" s="222"/>
      <c r="H233" s="222"/>
      <c r="I233" s="222">
        <v>80</v>
      </c>
      <c r="J233" s="222">
        <v>12</v>
      </c>
      <c r="K233" s="222"/>
      <c r="L233" s="222"/>
      <c r="M233" s="222"/>
      <c r="N233" s="222"/>
      <c r="O233" s="222"/>
    </row>
    <row r="234" s="211" customFormat="1" ht="18" customHeight="1" spans="1:15">
      <c r="A234" s="216" t="s">
        <v>326</v>
      </c>
      <c r="B234" s="216" t="s">
        <v>164</v>
      </c>
      <c r="C234" s="216" t="s">
        <v>111</v>
      </c>
      <c r="D234" s="221" t="s">
        <v>360</v>
      </c>
      <c r="E234" s="222">
        <v>2</v>
      </c>
      <c r="F234" s="222">
        <v>2</v>
      </c>
      <c r="G234" s="222"/>
      <c r="H234" s="222"/>
      <c r="I234" s="222">
        <v>2</v>
      </c>
      <c r="J234" s="222"/>
      <c r="K234" s="222"/>
      <c r="L234" s="222"/>
      <c r="M234" s="222"/>
      <c r="N234" s="222"/>
      <c r="O234" s="222"/>
    </row>
    <row r="235" s="211" customFormat="1" ht="18" customHeight="1" spans="1:15">
      <c r="A235" s="216" t="s">
        <v>361</v>
      </c>
      <c r="B235" s="216"/>
      <c r="C235" s="216"/>
      <c r="D235" s="221" t="s">
        <v>362</v>
      </c>
      <c r="E235" s="222">
        <v>126</v>
      </c>
      <c r="F235" s="222">
        <v>126</v>
      </c>
      <c r="G235" s="222"/>
      <c r="H235" s="222"/>
      <c r="I235" s="222"/>
      <c r="J235" s="222">
        <v>126</v>
      </c>
      <c r="K235" s="222"/>
      <c r="L235" s="222"/>
      <c r="M235" s="222"/>
      <c r="N235" s="222"/>
      <c r="O235" s="222"/>
    </row>
    <row r="236" s="211" customFormat="1" ht="18" customHeight="1" spans="1:15">
      <c r="A236" s="216" t="s">
        <v>361</v>
      </c>
      <c r="B236" s="216" t="s">
        <v>100</v>
      </c>
      <c r="C236" s="216"/>
      <c r="D236" s="221" t="s">
        <v>363</v>
      </c>
      <c r="E236" s="222">
        <v>66</v>
      </c>
      <c r="F236" s="222">
        <v>66</v>
      </c>
      <c r="G236" s="222"/>
      <c r="H236" s="222"/>
      <c r="I236" s="222"/>
      <c r="J236" s="222">
        <v>66</v>
      </c>
      <c r="K236" s="222"/>
      <c r="L236" s="222"/>
      <c r="M236" s="222"/>
      <c r="N236" s="222"/>
      <c r="O236" s="222"/>
    </row>
    <row r="237" s="211" customFormat="1" ht="18" customHeight="1" spans="1:15">
      <c r="A237" s="216" t="s">
        <v>361</v>
      </c>
      <c r="B237" s="216" t="s">
        <v>100</v>
      </c>
      <c r="C237" s="216" t="s">
        <v>111</v>
      </c>
      <c r="D237" s="221" t="s">
        <v>364</v>
      </c>
      <c r="E237" s="222">
        <v>66</v>
      </c>
      <c r="F237" s="222">
        <v>66</v>
      </c>
      <c r="G237" s="222"/>
      <c r="H237" s="222"/>
      <c r="I237" s="222"/>
      <c r="J237" s="222">
        <v>66</v>
      </c>
      <c r="K237" s="222"/>
      <c r="L237" s="222"/>
      <c r="M237" s="222"/>
      <c r="N237" s="222"/>
      <c r="O237" s="222"/>
    </row>
    <row r="238" s="211" customFormat="1" ht="18" customHeight="1" spans="1:15">
      <c r="A238" s="216" t="s">
        <v>361</v>
      </c>
      <c r="B238" s="216" t="s">
        <v>124</v>
      </c>
      <c r="C238" s="216"/>
      <c r="D238" s="221" t="s">
        <v>365</v>
      </c>
      <c r="E238" s="222">
        <v>60</v>
      </c>
      <c r="F238" s="222">
        <v>60</v>
      </c>
      <c r="G238" s="222"/>
      <c r="H238" s="222"/>
      <c r="I238" s="222"/>
      <c r="J238" s="222">
        <v>60</v>
      </c>
      <c r="K238" s="222"/>
      <c r="L238" s="222"/>
      <c r="M238" s="222"/>
      <c r="N238" s="222"/>
      <c r="O238" s="222"/>
    </row>
    <row r="239" s="211" customFormat="1" ht="18" customHeight="1" spans="1:15">
      <c r="A239" s="216" t="s">
        <v>361</v>
      </c>
      <c r="B239" s="216" t="s">
        <v>124</v>
      </c>
      <c r="C239" s="216" t="s">
        <v>100</v>
      </c>
      <c r="D239" s="221" t="s">
        <v>366</v>
      </c>
      <c r="E239" s="222">
        <v>60</v>
      </c>
      <c r="F239" s="222">
        <v>60</v>
      </c>
      <c r="G239" s="222"/>
      <c r="H239" s="222"/>
      <c r="I239" s="222"/>
      <c r="J239" s="222">
        <v>60</v>
      </c>
      <c r="K239" s="222"/>
      <c r="L239" s="222"/>
      <c r="M239" s="222"/>
      <c r="N239" s="222"/>
      <c r="O239" s="222"/>
    </row>
    <row r="240" s="211" customFormat="1" ht="18" customHeight="1" spans="1:15">
      <c r="A240" s="216" t="s">
        <v>367</v>
      </c>
      <c r="B240" s="216"/>
      <c r="C240" s="216"/>
      <c r="D240" s="221" t="s">
        <v>368</v>
      </c>
      <c r="E240" s="222">
        <v>289055</v>
      </c>
      <c r="F240" s="222">
        <v>288413</v>
      </c>
      <c r="G240" s="222">
        <v>1505</v>
      </c>
      <c r="H240" s="222">
        <v>135</v>
      </c>
      <c r="I240" s="222"/>
      <c r="J240" s="222">
        <v>14542</v>
      </c>
      <c r="K240" s="222">
        <v>272230</v>
      </c>
      <c r="L240" s="222">
        <v>642</v>
      </c>
      <c r="M240" s="222"/>
      <c r="N240" s="222"/>
      <c r="O240" s="222"/>
    </row>
    <row r="241" s="211" customFormat="1" ht="18" customHeight="1" spans="1:15">
      <c r="A241" s="216" t="s">
        <v>367</v>
      </c>
      <c r="B241" s="216" t="s">
        <v>100</v>
      </c>
      <c r="C241" s="216"/>
      <c r="D241" s="221" t="s">
        <v>369</v>
      </c>
      <c r="E241" s="222">
        <v>3019</v>
      </c>
      <c r="F241" s="222">
        <v>2377</v>
      </c>
      <c r="G241" s="222">
        <v>1505</v>
      </c>
      <c r="H241" s="222">
        <v>135</v>
      </c>
      <c r="I241" s="222"/>
      <c r="J241" s="222">
        <v>737</v>
      </c>
      <c r="K241" s="222"/>
      <c r="L241" s="222"/>
      <c r="M241" s="222"/>
      <c r="N241" s="222"/>
      <c r="O241" s="222"/>
    </row>
    <row r="242" s="211" customFormat="1" ht="18" customHeight="1" spans="1:15">
      <c r="A242" s="216" t="s">
        <v>367</v>
      </c>
      <c r="B242" s="216" t="s">
        <v>100</v>
      </c>
      <c r="C242" s="216" t="s">
        <v>100</v>
      </c>
      <c r="D242" s="221" t="s">
        <v>370</v>
      </c>
      <c r="E242" s="222">
        <v>1643</v>
      </c>
      <c r="F242" s="222">
        <v>1643</v>
      </c>
      <c r="G242" s="222">
        <v>1505</v>
      </c>
      <c r="H242" s="222">
        <v>135</v>
      </c>
      <c r="I242" s="222"/>
      <c r="J242" s="222">
        <v>2</v>
      </c>
      <c r="K242" s="222"/>
      <c r="L242" s="222"/>
      <c r="M242" s="222"/>
      <c r="N242" s="222"/>
      <c r="O242" s="222"/>
    </row>
    <row r="243" s="211" customFormat="1" ht="25" customHeight="1" spans="1:15">
      <c r="A243" s="216" t="s">
        <v>367</v>
      </c>
      <c r="B243" s="216" t="s">
        <v>100</v>
      </c>
      <c r="C243" s="216" t="s">
        <v>103</v>
      </c>
      <c r="D243" s="221" t="s">
        <v>371</v>
      </c>
      <c r="E243" s="222">
        <v>724</v>
      </c>
      <c r="F243" s="222">
        <v>724</v>
      </c>
      <c r="G243" s="222"/>
      <c r="H243" s="222"/>
      <c r="I243" s="222"/>
      <c r="J243" s="222">
        <v>724</v>
      </c>
      <c r="K243" s="222"/>
      <c r="L243" s="222"/>
      <c r="M243" s="222"/>
      <c r="N243" s="222"/>
      <c r="O243" s="222"/>
    </row>
    <row r="244" s="211" customFormat="1" ht="18" customHeight="1" spans="1:15">
      <c r="A244" s="216" t="s">
        <v>367</v>
      </c>
      <c r="B244" s="216" t="s">
        <v>100</v>
      </c>
      <c r="C244" s="216" t="s">
        <v>111</v>
      </c>
      <c r="D244" s="221" t="s">
        <v>372</v>
      </c>
      <c r="E244" s="222">
        <v>652</v>
      </c>
      <c r="F244" s="222">
        <v>10</v>
      </c>
      <c r="G244" s="222"/>
      <c r="H244" s="222"/>
      <c r="I244" s="222"/>
      <c r="J244" s="222">
        <v>10</v>
      </c>
      <c r="K244" s="222"/>
      <c r="L244" s="222">
        <v>642</v>
      </c>
      <c r="M244" s="222"/>
      <c r="N244" s="222"/>
      <c r="O244" s="222"/>
    </row>
    <row r="245" s="211" customFormat="1" ht="18" customHeight="1" spans="1:15">
      <c r="A245" s="216" t="s">
        <v>367</v>
      </c>
      <c r="B245" s="216" t="s">
        <v>103</v>
      </c>
      <c r="C245" s="216"/>
      <c r="D245" s="221" t="s">
        <v>373</v>
      </c>
      <c r="E245" s="222">
        <v>400</v>
      </c>
      <c r="F245" s="222">
        <v>400</v>
      </c>
      <c r="G245" s="222"/>
      <c r="H245" s="222"/>
      <c r="I245" s="222"/>
      <c r="J245" s="222"/>
      <c r="K245" s="222">
        <v>400</v>
      </c>
      <c r="L245" s="222"/>
      <c r="M245" s="222"/>
      <c r="N245" s="222"/>
      <c r="O245" s="222"/>
    </row>
    <row r="246" s="211" customFormat="1" ht="18" customHeight="1" spans="1:15">
      <c r="A246" s="216" t="s">
        <v>367</v>
      </c>
      <c r="B246" s="216" t="s">
        <v>103</v>
      </c>
      <c r="C246" s="216" t="s">
        <v>100</v>
      </c>
      <c r="D246" s="221" t="s">
        <v>374</v>
      </c>
      <c r="E246" s="222">
        <v>400</v>
      </c>
      <c r="F246" s="222">
        <v>400</v>
      </c>
      <c r="G246" s="222"/>
      <c r="H246" s="222"/>
      <c r="I246" s="222"/>
      <c r="J246" s="222"/>
      <c r="K246" s="222">
        <v>400</v>
      </c>
      <c r="L246" s="222"/>
      <c r="M246" s="222"/>
      <c r="N246" s="222"/>
      <c r="O246" s="222"/>
    </row>
    <row r="247" s="211" customFormat="1" ht="18" customHeight="1" spans="1:15">
      <c r="A247" s="216" t="s">
        <v>367</v>
      </c>
      <c r="B247" s="216" t="s">
        <v>119</v>
      </c>
      <c r="C247" s="216"/>
      <c r="D247" s="221" t="s">
        <v>375</v>
      </c>
      <c r="E247" s="222">
        <v>272290</v>
      </c>
      <c r="F247" s="222">
        <v>272290</v>
      </c>
      <c r="G247" s="222"/>
      <c r="H247" s="222"/>
      <c r="I247" s="222"/>
      <c r="J247" s="222">
        <v>460</v>
      </c>
      <c r="K247" s="222">
        <v>271830</v>
      </c>
      <c r="L247" s="222"/>
      <c r="M247" s="222"/>
      <c r="N247" s="222"/>
      <c r="O247" s="222"/>
    </row>
    <row r="248" s="211" customFormat="1" ht="18" customHeight="1" spans="1:15">
      <c r="A248" s="216" t="s">
        <v>367</v>
      </c>
      <c r="B248" s="216" t="s">
        <v>119</v>
      </c>
      <c r="C248" s="216" t="s">
        <v>111</v>
      </c>
      <c r="D248" s="221" t="s">
        <v>376</v>
      </c>
      <c r="E248" s="222">
        <v>272290</v>
      </c>
      <c r="F248" s="222">
        <v>272290</v>
      </c>
      <c r="G248" s="222"/>
      <c r="H248" s="222"/>
      <c r="I248" s="222"/>
      <c r="J248" s="222">
        <v>460</v>
      </c>
      <c r="K248" s="222">
        <v>271830</v>
      </c>
      <c r="L248" s="222"/>
      <c r="M248" s="222"/>
      <c r="N248" s="222"/>
      <c r="O248" s="222"/>
    </row>
    <row r="249" s="211" customFormat="1" ht="18" customHeight="1" spans="1:15">
      <c r="A249" s="216" t="s">
        <v>367</v>
      </c>
      <c r="B249" s="216" t="s">
        <v>116</v>
      </c>
      <c r="C249" s="216"/>
      <c r="D249" s="221" t="s">
        <v>377</v>
      </c>
      <c r="E249" s="222">
        <v>12122</v>
      </c>
      <c r="F249" s="222">
        <v>12122</v>
      </c>
      <c r="G249" s="222"/>
      <c r="H249" s="222"/>
      <c r="I249" s="222"/>
      <c r="J249" s="222">
        <v>12122</v>
      </c>
      <c r="K249" s="222"/>
      <c r="L249" s="222"/>
      <c r="M249" s="222"/>
      <c r="N249" s="222"/>
      <c r="O249" s="222"/>
    </row>
    <row r="250" s="211" customFormat="1" ht="18" customHeight="1" spans="1:15">
      <c r="A250" s="216" t="s">
        <v>367</v>
      </c>
      <c r="B250" s="216" t="s">
        <v>116</v>
      </c>
      <c r="C250" s="216" t="s">
        <v>100</v>
      </c>
      <c r="D250" s="221" t="s">
        <v>378</v>
      </c>
      <c r="E250" s="222">
        <v>12122</v>
      </c>
      <c r="F250" s="222">
        <v>12122</v>
      </c>
      <c r="G250" s="222"/>
      <c r="H250" s="222"/>
      <c r="I250" s="222"/>
      <c r="J250" s="222">
        <v>12122</v>
      </c>
      <c r="K250" s="222"/>
      <c r="L250" s="222"/>
      <c r="M250" s="222"/>
      <c r="N250" s="222"/>
      <c r="O250" s="222"/>
    </row>
    <row r="251" s="211" customFormat="1" ht="18" customHeight="1" spans="1:15">
      <c r="A251" s="216" t="s">
        <v>367</v>
      </c>
      <c r="B251" s="216" t="s">
        <v>111</v>
      </c>
      <c r="C251" s="216"/>
      <c r="D251" s="221" t="s">
        <v>379</v>
      </c>
      <c r="E251" s="222">
        <v>1224</v>
      </c>
      <c r="F251" s="222">
        <v>1224</v>
      </c>
      <c r="G251" s="222"/>
      <c r="H251" s="222"/>
      <c r="I251" s="222"/>
      <c r="J251" s="222">
        <v>1224</v>
      </c>
      <c r="K251" s="222"/>
      <c r="L251" s="222"/>
      <c r="M251" s="222"/>
      <c r="N251" s="222"/>
      <c r="O251" s="222"/>
    </row>
    <row r="252" s="211" customFormat="1" ht="18" customHeight="1" spans="1:15">
      <c r="A252" s="216" t="s">
        <v>367</v>
      </c>
      <c r="B252" s="216" t="s">
        <v>111</v>
      </c>
      <c r="C252" s="216" t="s">
        <v>111</v>
      </c>
      <c r="D252" s="221" t="s">
        <v>380</v>
      </c>
      <c r="E252" s="222">
        <v>1224</v>
      </c>
      <c r="F252" s="222">
        <v>1224</v>
      </c>
      <c r="G252" s="222"/>
      <c r="H252" s="222"/>
      <c r="I252" s="222"/>
      <c r="J252" s="222">
        <v>1224</v>
      </c>
      <c r="K252" s="222"/>
      <c r="L252" s="222"/>
      <c r="M252" s="222"/>
      <c r="N252" s="222"/>
      <c r="O252" s="222"/>
    </row>
    <row r="253" s="211" customFormat="1" ht="18" customHeight="1" spans="1:15">
      <c r="A253" s="216" t="s">
        <v>381</v>
      </c>
      <c r="B253" s="216"/>
      <c r="C253" s="216"/>
      <c r="D253" s="221" t="s">
        <v>382</v>
      </c>
      <c r="E253" s="222">
        <v>8788</v>
      </c>
      <c r="F253" s="222">
        <v>8788</v>
      </c>
      <c r="G253" s="222">
        <v>453</v>
      </c>
      <c r="H253" s="222">
        <v>31</v>
      </c>
      <c r="I253" s="222">
        <v>119</v>
      </c>
      <c r="J253" s="222">
        <v>2097</v>
      </c>
      <c r="K253" s="222">
        <v>6087</v>
      </c>
      <c r="L253" s="222"/>
      <c r="M253" s="222"/>
      <c r="N253" s="222"/>
      <c r="O253" s="222"/>
    </row>
    <row r="254" s="211" customFormat="1" ht="18" customHeight="1" spans="1:15">
      <c r="A254" s="216" t="s">
        <v>381</v>
      </c>
      <c r="B254" s="216" t="s">
        <v>100</v>
      </c>
      <c r="C254" s="216"/>
      <c r="D254" s="221" t="s">
        <v>383</v>
      </c>
      <c r="E254" s="222">
        <v>3915</v>
      </c>
      <c r="F254" s="222">
        <v>3915</v>
      </c>
      <c r="G254" s="222">
        <v>203</v>
      </c>
      <c r="H254" s="222">
        <v>11</v>
      </c>
      <c r="I254" s="222">
        <v>22</v>
      </c>
      <c r="J254" s="222">
        <v>589</v>
      </c>
      <c r="K254" s="222">
        <v>3089</v>
      </c>
      <c r="L254" s="222"/>
      <c r="M254" s="222"/>
      <c r="N254" s="222"/>
      <c r="O254" s="222"/>
    </row>
    <row r="255" s="211" customFormat="1" ht="18" customHeight="1" spans="1:15">
      <c r="A255" s="216" t="s">
        <v>381</v>
      </c>
      <c r="B255" s="216" t="s">
        <v>100</v>
      </c>
      <c r="C255" s="216" t="s">
        <v>100</v>
      </c>
      <c r="D255" s="221" t="s">
        <v>384</v>
      </c>
      <c r="E255" s="222">
        <v>204</v>
      </c>
      <c r="F255" s="222">
        <v>204</v>
      </c>
      <c r="G255" s="222">
        <v>188</v>
      </c>
      <c r="H255" s="222">
        <v>11</v>
      </c>
      <c r="I255" s="222"/>
      <c r="J255" s="222">
        <v>4</v>
      </c>
      <c r="K255" s="222"/>
      <c r="L255" s="222"/>
      <c r="M255" s="222"/>
      <c r="N255" s="222"/>
      <c r="O255" s="222"/>
    </row>
    <row r="256" s="211" customFormat="1" ht="18" customHeight="1" spans="1:15">
      <c r="A256" s="216" t="s">
        <v>381</v>
      </c>
      <c r="B256" s="216" t="s">
        <v>100</v>
      </c>
      <c r="C256" s="216" t="s">
        <v>103</v>
      </c>
      <c r="D256" s="221" t="s">
        <v>385</v>
      </c>
      <c r="E256" s="222">
        <v>42</v>
      </c>
      <c r="F256" s="222">
        <v>42</v>
      </c>
      <c r="G256" s="222"/>
      <c r="H256" s="222"/>
      <c r="I256" s="222"/>
      <c r="J256" s="222">
        <v>42</v>
      </c>
      <c r="K256" s="222"/>
      <c r="L256" s="222"/>
      <c r="M256" s="222"/>
      <c r="N256" s="222"/>
      <c r="O256" s="222"/>
    </row>
    <row r="257" s="211" customFormat="1" ht="18" customHeight="1" spans="1:15">
      <c r="A257" s="216" t="s">
        <v>381</v>
      </c>
      <c r="B257" s="216" t="s">
        <v>100</v>
      </c>
      <c r="C257" s="216" t="s">
        <v>105</v>
      </c>
      <c r="D257" s="221" t="s">
        <v>386</v>
      </c>
      <c r="E257" s="222">
        <v>272</v>
      </c>
      <c r="F257" s="222">
        <v>272</v>
      </c>
      <c r="G257" s="222"/>
      <c r="H257" s="222"/>
      <c r="I257" s="222"/>
      <c r="J257" s="222">
        <v>2</v>
      </c>
      <c r="K257" s="222">
        <v>270</v>
      </c>
      <c r="L257" s="222"/>
      <c r="M257" s="222"/>
      <c r="N257" s="222"/>
      <c r="O257" s="222"/>
    </row>
    <row r="258" s="211" customFormat="1" ht="18" customHeight="1" spans="1:15">
      <c r="A258" s="216" t="s">
        <v>381</v>
      </c>
      <c r="B258" s="216" t="s">
        <v>100</v>
      </c>
      <c r="C258" s="216" t="s">
        <v>248</v>
      </c>
      <c r="D258" s="221" t="s">
        <v>387</v>
      </c>
      <c r="E258" s="222">
        <v>8</v>
      </c>
      <c r="F258" s="222">
        <v>8</v>
      </c>
      <c r="G258" s="222"/>
      <c r="H258" s="222"/>
      <c r="I258" s="222"/>
      <c r="J258" s="222">
        <v>8</v>
      </c>
      <c r="K258" s="222"/>
      <c r="L258" s="222"/>
      <c r="M258" s="222"/>
      <c r="N258" s="222"/>
      <c r="O258" s="222"/>
    </row>
    <row r="259" s="211" customFormat="1" ht="18" customHeight="1" spans="1:15">
      <c r="A259" s="216" t="s">
        <v>381</v>
      </c>
      <c r="B259" s="216" t="s">
        <v>100</v>
      </c>
      <c r="C259" s="216" t="s">
        <v>152</v>
      </c>
      <c r="D259" s="221" t="s">
        <v>388</v>
      </c>
      <c r="E259" s="222">
        <v>1</v>
      </c>
      <c r="F259" s="222">
        <v>1</v>
      </c>
      <c r="G259" s="222"/>
      <c r="H259" s="222"/>
      <c r="I259" s="222"/>
      <c r="J259" s="222">
        <v>1</v>
      </c>
      <c r="K259" s="222"/>
      <c r="L259" s="222"/>
      <c r="M259" s="222"/>
      <c r="N259" s="222"/>
      <c r="O259" s="222"/>
    </row>
    <row r="260" s="211" customFormat="1" ht="18" customHeight="1" spans="1:15">
      <c r="A260" s="216" t="s">
        <v>381</v>
      </c>
      <c r="B260" s="216" t="s">
        <v>100</v>
      </c>
      <c r="C260" s="216" t="s">
        <v>157</v>
      </c>
      <c r="D260" s="221" t="s">
        <v>389</v>
      </c>
      <c r="E260" s="222">
        <v>5</v>
      </c>
      <c r="F260" s="222">
        <v>5</v>
      </c>
      <c r="G260" s="222"/>
      <c r="H260" s="222"/>
      <c r="I260" s="222"/>
      <c r="J260" s="222">
        <v>5</v>
      </c>
      <c r="K260" s="222"/>
      <c r="L260" s="222"/>
      <c r="M260" s="222"/>
      <c r="N260" s="222"/>
      <c r="O260" s="222"/>
    </row>
    <row r="261" s="211" customFormat="1" ht="18" customHeight="1" spans="1:15">
      <c r="A261" s="216" t="s">
        <v>381</v>
      </c>
      <c r="B261" s="216" t="s">
        <v>100</v>
      </c>
      <c r="C261" s="216" t="s">
        <v>390</v>
      </c>
      <c r="D261" s="221" t="s">
        <v>391</v>
      </c>
      <c r="E261" s="222">
        <v>22</v>
      </c>
      <c r="F261" s="222">
        <v>22</v>
      </c>
      <c r="G261" s="222"/>
      <c r="H261" s="222"/>
      <c r="I261" s="222">
        <v>22</v>
      </c>
      <c r="J261" s="222"/>
      <c r="K261" s="222"/>
      <c r="L261" s="222"/>
      <c r="M261" s="222"/>
      <c r="N261" s="222"/>
      <c r="O261" s="222"/>
    </row>
    <row r="262" s="211" customFormat="1" ht="18" customHeight="1" spans="1:15">
      <c r="A262" s="216" t="s">
        <v>381</v>
      </c>
      <c r="B262" s="216" t="s">
        <v>100</v>
      </c>
      <c r="C262" s="216" t="s">
        <v>392</v>
      </c>
      <c r="D262" s="221" t="s">
        <v>393</v>
      </c>
      <c r="E262" s="222">
        <v>2819</v>
      </c>
      <c r="F262" s="222">
        <v>2819</v>
      </c>
      <c r="G262" s="222"/>
      <c r="H262" s="222"/>
      <c r="I262" s="222"/>
      <c r="J262" s="222"/>
      <c r="K262" s="222">
        <v>2819</v>
      </c>
      <c r="L262" s="222"/>
      <c r="M262" s="222"/>
      <c r="N262" s="222"/>
      <c r="O262" s="222"/>
    </row>
    <row r="263" s="211" customFormat="1" ht="27" customHeight="1" spans="1:15">
      <c r="A263" s="216" t="s">
        <v>381</v>
      </c>
      <c r="B263" s="216" t="s">
        <v>100</v>
      </c>
      <c r="C263" s="216" t="s">
        <v>394</v>
      </c>
      <c r="D263" s="221" t="s">
        <v>395</v>
      </c>
      <c r="E263" s="222">
        <v>15</v>
      </c>
      <c r="F263" s="222">
        <v>15</v>
      </c>
      <c r="G263" s="222">
        <v>15</v>
      </c>
      <c r="H263" s="222"/>
      <c r="I263" s="222"/>
      <c r="J263" s="222"/>
      <c r="K263" s="222"/>
      <c r="L263" s="222"/>
      <c r="M263" s="222"/>
      <c r="N263" s="222"/>
      <c r="O263" s="222"/>
    </row>
    <row r="264" s="211" customFormat="1" ht="18" customHeight="1" spans="1:15">
      <c r="A264" s="216" t="s">
        <v>381</v>
      </c>
      <c r="B264" s="216" t="s">
        <v>100</v>
      </c>
      <c r="C264" s="216" t="s">
        <v>111</v>
      </c>
      <c r="D264" s="221" t="s">
        <v>396</v>
      </c>
      <c r="E264" s="222">
        <v>527</v>
      </c>
      <c r="F264" s="222">
        <v>527</v>
      </c>
      <c r="G264" s="222"/>
      <c r="H264" s="222"/>
      <c r="I264" s="222"/>
      <c r="J264" s="222">
        <v>527</v>
      </c>
      <c r="K264" s="222"/>
      <c r="L264" s="222"/>
      <c r="M264" s="222"/>
      <c r="N264" s="222"/>
      <c r="O264" s="222"/>
    </row>
    <row r="265" s="211" customFormat="1" ht="18" customHeight="1" spans="1:15">
      <c r="A265" s="216" t="s">
        <v>381</v>
      </c>
      <c r="B265" s="216" t="s">
        <v>119</v>
      </c>
      <c r="C265" s="216"/>
      <c r="D265" s="221" t="s">
        <v>397</v>
      </c>
      <c r="E265" s="222">
        <v>3396</v>
      </c>
      <c r="F265" s="222">
        <v>3396</v>
      </c>
      <c r="G265" s="222">
        <v>250</v>
      </c>
      <c r="H265" s="222">
        <v>20</v>
      </c>
      <c r="I265" s="222"/>
      <c r="J265" s="222">
        <v>128</v>
      </c>
      <c r="K265" s="222">
        <v>2998</v>
      </c>
      <c r="L265" s="222"/>
      <c r="M265" s="222"/>
      <c r="N265" s="222"/>
      <c r="O265" s="222"/>
    </row>
    <row r="266" s="211" customFormat="1" ht="18" customHeight="1" spans="1:15">
      <c r="A266" s="216" t="s">
        <v>381</v>
      </c>
      <c r="B266" s="216" t="s">
        <v>119</v>
      </c>
      <c r="C266" s="216" t="s">
        <v>100</v>
      </c>
      <c r="D266" s="221" t="s">
        <v>398</v>
      </c>
      <c r="E266" s="222">
        <v>276</v>
      </c>
      <c r="F266" s="222">
        <v>276</v>
      </c>
      <c r="G266" s="222">
        <v>250</v>
      </c>
      <c r="H266" s="222">
        <v>20</v>
      </c>
      <c r="I266" s="222"/>
      <c r="J266" s="222">
        <v>6</v>
      </c>
      <c r="K266" s="222"/>
      <c r="L266" s="222"/>
      <c r="M266" s="222"/>
      <c r="N266" s="222"/>
      <c r="O266" s="222"/>
    </row>
    <row r="267" s="211" customFormat="1" ht="18" customHeight="1" spans="1:15">
      <c r="A267" s="216" t="s">
        <v>381</v>
      </c>
      <c r="B267" s="216" t="s">
        <v>119</v>
      </c>
      <c r="C267" s="216" t="s">
        <v>116</v>
      </c>
      <c r="D267" s="221" t="s">
        <v>399</v>
      </c>
      <c r="E267" s="222">
        <v>2963</v>
      </c>
      <c r="F267" s="222">
        <v>2963</v>
      </c>
      <c r="G267" s="222"/>
      <c r="H267" s="222"/>
      <c r="I267" s="222"/>
      <c r="J267" s="222"/>
      <c r="K267" s="222">
        <v>2963</v>
      </c>
      <c r="L267" s="222"/>
      <c r="M267" s="222"/>
      <c r="N267" s="222"/>
      <c r="O267" s="222"/>
    </row>
    <row r="268" s="211" customFormat="1" ht="18" customHeight="1" spans="1:15">
      <c r="A268" s="216" t="s">
        <v>381</v>
      </c>
      <c r="B268" s="216" t="s">
        <v>119</v>
      </c>
      <c r="C268" s="216" t="s">
        <v>105</v>
      </c>
      <c r="D268" s="221" t="s">
        <v>400</v>
      </c>
      <c r="E268" s="222">
        <v>0</v>
      </c>
      <c r="F268" s="222">
        <v>0</v>
      </c>
      <c r="G268" s="222"/>
      <c r="H268" s="222"/>
      <c r="I268" s="222"/>
      <c r="J268" s="222">
        <v>0</v>
      </c>
      <c r="K268" s="222"/>
      <c r="L268" s="222"/>
      <c r="M268" s="222"/>
      <c r="N268" s="222"/>
      <c r="O268" s="222"/>
    </row>
    <row r="269" s="211" customFormat="1" ht="18" customHeight="1" spans="1:15">
      <c r="A269" s="216" t="s">
        <v>381</v>
      </c>
      <c r="B269" s="216" t="s">
        <v>119</v>
      </c>
      <c r="C269" s="216" t="s">
        <v>248</v>
      </c>
      <c r="D269" s="221" t="s">
        <v>401</v>
      </c>
      <c r="E269" s="222">
        <v>40</v>
      </c>
      <c r="F269" s="222">
        <v>40</v>
      </c>
      <c r="G269" s="222"/>
      <c r="H269" s="222"/>
      <c r="I269" s="222"/>
      <c r="J269" s="222">
        <v>40</v>
      </c>
      <c r="K269" s="222"/>
      <c r="L269" s="222"/>
      <c r="M269" s="222"/>
      <c r="N269" s="222"/>
      <c r="O269" s="222"/>
    </row>
    <row r="270" s="211" customFormat="1" ht="18" customHeight="1" spans="1:15">
      <c r="A270" s="216" t="s">
        <v>381</v>
      </c>
      <c r="B270" s="216" t="s">
        <v>119</v>
      </c>
      <c r="C270" s="216" t="s">
        <v>152</v>
      </c>
      <c r="D270" s="221" t="s">
        <v>402</v>
      </c>
      <c r="E270" s="222">
        <v>2</v>
      </c>
      <c r="F270" s="222">
        <v>2</v>
      </c>
      <c r="G270" s="222"/>
      <c r="H270" s="222"/>
      <c r="I270" s="222"/>
      <c r="J270" s="222">
        <v>2</v>
      </c>
      <c r="K270" s="222"/>
      <c r="L270" s="222"/>
      <c r="M270" s="222"/>
      <c r="N270" s="222"/>
      <c r="O270" s="222"/>
    </row>
    <row r="271" s="211" customFormat="1" ht="18" customHeight="1" spans="1:15">
      <c r="A271" s="216" t="s">
        <v>381</v>
      </c>
      <c r="B271" s="216" t="s">
        <v>119</v>
      </c>
      <c r="C271" s="216" t="s">
        <v>157</v>
      </c>
      <c r="D271" s="221" t="s">
        <v>403</v>
      </c>
      <c r="E271" s="222">
        <v>36</v>
      </c>
      <c r="F271" s="222">
        <v>36</v>
      </c>
      <c r="G271" s="222"/>
      <c r="H271" s="222"/>
      <c r="I271" s="222"/>
      <c r="J271" s="222">
        <v>36</v>
      </c>
      <c r="K271" s="222"/>
      <c r="L271" s="222"/>
      <c r="M271" s="222"/>
      <c r="N271" s="222"/>
      <c r="O271" s="222"/>
    </row>
    <row r="272" s="211" customFormat="1" ht="18" customHeight="1" spans="1:15">
      <c r="A272" s="216" t="s">
        <v>381</v>
      </c>
      <c r="B272" s="216" t="s">
        <v>119</v>
      </c>
      <c r="C272" s="216" t="s">
        <v>404</v>
      </c>
      <c r="D272" s="221" t="s">
        <v>405</v>
      </c>
      <c r="E272" s="222">
        <v>43</v>
      </c>
      <c r="F272" s="222">
        <v>43</v>
      </c>
      <c r="G272" s="222"/>
      <c r="H272" s="222"/>
      <c r="I272" s="222"/>
      <c r="J272" s="222">
        <v>43</v>
      </c>
      <c r="K272" s="222"/>
      <c r="L272" s="222"/>
      <c r="M272" s="222"/>
      <c r="N272" s="222"/>
      <c r="O272" s="222"/>
    </row>
    <row r="273" s="211" customFormat="1" ht="18" customHeight="1" spans="1:15">
      <c r="A273" s="216" t="s">
        <v>381</v>
      </c>
      <c r="B273" s="216" t="s">
        <v>119</v>
      </c>
      <c r="C273" s="216" t="s">
        <v>406</v>
      </c>
      <c r="D273" s="221" t="s">
        <v>407</v>
      </c>
      <c r="E273" s="222">
        <v>35</v>
      </c>
      <c r="F273" s="222">
        <v>35</v>
      </c>
      <c r="G273" s="222"/>
      <c r="H273" s="222"/>
      <c r="I273" s="222"/>
      <c r="J273" s="222"/>
      <c r="K273" s="222">
        <v>35</v>
      </c>
      <c r="L273" s="222"/>
      <c r="M273" s="222"/>
      <c r="N273" s="222"/>
      <c r="O273" s="222"/>
    </row>
    <row r="274" s="211" customFormat="1" ht="18" customHeight="1" spans="1:15">
      <c r="A274" s="216" t="s">
        <v>381</v>
      </c>
      <c r="B274" s="216" t="s">
        <v>116</v>
      </c>
      <c r="C274" s="216"/>
      <c r="D274" s="221" t="s">
        <v>408</v>
      </c>
      <c r="E274" s="222">
        <v>350</v>
      </c>
      <c r="F274" s="222">
        <v>350</v>
      </c>
      <c r="G274" s="222"/>
      <c r="H274" s="222"/>
      <c r="I274" s="222"/>
      <c r="J274" s="222">
        <v>350</v>
      </c>
      <c r="K274" s="222"/>
      <c r="L274" s="222"/>
      <c r="M274" s="222"/>
      <c r="N274" s="222"/>
      <c r="O274" s="222"/>
    </row>
    <row r="275" s="211" customFormat="1" ht="18" customHeight="1" spans="1:15">
      <c r="A275" s="216" t="s">
        <v>381</v>
      </c>
      <c r="B275" s="216" t="s">
        <v>116</v>
      </c>
      <c r="C275" s="216" t="s">
        <v>111</v>
      </c>
      <c r="D275" s="221" t="s">
        <v>409</v>
      </c>
      <c r="E275" s="222">
        <v>350</v>
      </c>
      <c r="F275" s="222">
        <v>350</v>
      </c>
      <c r="G275" s="222"/>
      <c r="H275" s="222"/>
      <c r="I275" s="222"/>
      <c r="J275" s="222">
        <v>350</v>
      </c>
      <c r="K275" s="222"/>
      <c r="L275" s="222"/>
      <c r="M275" s="222"/>
      <c r="N275" s="222"/>
      <c r="O275" s="222"/>
    </row>
    <row r="276" s="211" customFormat="1" ht="18" customHeight="1" spans="1:15">
      <c r="A276" s="216" t="s">
        <v>381</v>
      </c>
      <c r="B276" s="216" t="s">
        <v>107</v>
      </c>
      <c r="C276" s="216"/>
      <c r="D276" s="221" t="s">
        <v>410</v>
      </c>
      <c r="E276" s="222">
        <v>1041</v>
      </c>
      <c r="F276" s="222">
        <v>1041</v>
      </c>
      <c r="G276" s="222"/>
      <c r="H276" s="222"/>
      <c r="I276" s="222">
        <v>97</v>
      </c>
      <c r="J276" s="222">
        <v>944</v>
      </c>
      <c r="K276" s="222"/>
      <c r="L276" s="222"/>
      <c r="M276" s="222"/>
      <c r="N276" s="222"/>
      <c r="O276" s="222"/>
    </row>
    <row r="277" s="211" customFormat="1" ht="27" customHeight="1" spans="1:15">
      <c r="A277" s="216" t="s">
        <v>381</v>
      </c>
      <c r="B277" s="216" t="s">
        <v>107</v>
      </c>
      <c r="C277" s="216" t="s">
        <v>116</v>
      </c>
      <c r="D277" s="221" t="s">
        <v>411</v>
      </c>
      <c r="E277" s="222">
        <v>1041</v>
      </c>
      <c r="F277" s="222">
        <v>1041</v>
      </c>
      <c r="G277" s="222"/>
      <c r="H277" s="222"/>
      <c r="I277" s="222">
        <v>97</v>
      </c>
      <c r="J277" s="222">
        <v>944</v>
      </c>
      <c r="K277" s="222"/>
      <c r="L277" s="222"/>
      <c r="M277" s="222"/>
      <c r="N277" s="222"/>
      <c r="O277" s="222"/>
    </row>
    <row r="278" s="211" customFormat="1" ht="18" customHeight="1" spans="1:15">
      <c r="A278" s="216" t="s">
        <v>381</v>
      </c>
      <c r="B278" s="216" t="s">
        <v>109</v>
      </c>
      <c r="C278" s="216"/>
      <c r="D278" s="221" t="s">
        <v>412</v>
      </c>
      <c r="E278" s="222">
        <v>86</v>
      </c>
      <c r="F278" s="222">
        <v>86</v>
      </c>
      <c r="G278" s="222"/>
      <c r="H278" s="222"/>
      <c r="I278" s="222"/>
      <c r="J278" s="222">
        <v>86</v>
      </c>
      <c r="K278" s="222"/>
      <c r="L278" s="222"/>
      <c r="M278" s="222"/>
      <c r="N278" s="222"/>
      <c r="O278" s="222"/>
    </row>
    <row r="279" s="211" customFormat="1" ht="18" customHeight="1" spans="1:15">
      <c r="A279" s="216" t="s">
        <v>381</v>
      </c>
      <c r="B279" s="216" t="s">
        <v>109</v>
      </c>
      <c r="C279" s="216" t="s">
        <v>119</v>
      </c>
      <c r="D279" s="221" t="s">
        <v>413</v>
      </c>
      <c r="E279" s="222">
        <v>86</v>
      </c>
      <c r="F279" s="222">
        <v>86</v>
      </c>
      <c r="G279" s="222"/>
      <c r="H279" s="222"/>
      <c r="I279" s="222"/>
      <c r="J279" s="222">
        <v>86</v>
      </c>
      <c r="K279" s="222"/>
      <c r="L279" s="222"/>
      <c r="M279" s="222"/>
      <c r="N279" s="222"/>
      <c r="O279" s="222"/>
    </row>
    <row r="280" s="211" customFormat="1" ht="18" customHeight="1" spans="1:15">
      <c r="A280" s="216" t="s">
        <v>414</v>
      </c>
      <c r="B280" s="216"/>
      <c r="C280" s="216"/>
      <c r="D280" s="221" t="s">
        <v>415</v>
      </c>
      <c r="E280" s="222">
        <v>219</v>
      </c>
      <c r="F280" s="222">
        <v>219</v>
      </c>
      <c r="G280" s="222">
        <v>92</v>
      </c>
      <c r="H280" s="222">
        <v>12</v>
      </c>
      <c r="I280" s="222"/>
      <c r="J280" s="222">
        <v>115</v>
      </c>
      <c r="K280" s="222"/>
      <c r="L280" s="222"/>
      <c r="M280" s="222"/>
      <c r="N280" s="222"/>
      <c r="O280" s="222"/>
    </row>
    <row r="281" s="211" customFormat="1" ht="18" customHeight="1" spans="1:15">
      <c r="A281" s="216" t="s">
        <v>414</v>
      </c>
      <c r="B281" s="216" t="s">
        <v>105</v>
      </c>
      <c r="C281" s="216"/>
      <c r="D281" s="221" t="s">
        <v>416</v>
      </c>
      <c r="E281" s="222">
        <v>219</v>
      </c>
      <c r="F281" s="222">
        <v>219</v>
      </c>
      <c r="G281" s="222">
        <v>92</v>
      </c>
      <c r="H281" s="222">
        <v>12</v>
      </c>
      <c r="I281" s="222"/>
      <c r="J281" s="222">
        <v>115</v>
      </c>
      <c r="K281" s="222"/>
      <c r="L281" s="222"/>
      <c r="M281" s="222"/>
      <c r="N281" s="222"/>
      <c r="O281" s="222"/>
    </row>
    <row r="282" s="211" customFormat="1" ht="18" customHeight="1" spans="1:15">
      <c r="A282" s="216" t="s">
        <v>414</v>
      </c>
      <c r="B282" s="216" t="s">
        <v>105</v>
      </c>
      <c r="C282" s="216" t="s">
        <v>100</v>
      </c>
      <c r="D282" s="221" t="s">
        <v>417</v>
      </c>
      <c r="E282" s="222">
        <v>105</v>
      </c>
      <c r="F282" s="222">
        <v>105</v>
      </c>
      <c r="G282" s="222">
        <v>92</v>
      </c>
      <c r="H282" s="222">
        <v>12</v>
      </c>
      <c r="I282" s="222"/>
      <c r="J282" s="222"/>
      <c r="K282" s="222"/>
      <c r="L282" s="222"/>
      <c r="M282" s="222"/>
      <c r="N282" s="222"/>
      <c r="O282" s="222"/>
    </row>
    <row r="283" s="211" customFormat="1" ht="27" customHeight="1" spans="1:15">
      <c r="A283" s="216" t="s">
        <v>414</v>
      </c>
      <c r="B283" s="216" t="s">
        <v>105</v>
      </c>
      <c r="C283" s="216" t="s">
        <v>103</v>
      </c>
      <c r="D283" s="221" t="s">
        <v>418</v>
      </c>
      <c r="E283" s="222">
        <v>25</v>
      </c>
      <c r="F283" s="222">
        <v>25</v>
      </c>
      <c r="G283" s="222"/>
      <c r="H283" s="222"/>
      <c r="I283" s="222"/>
      <c r="J283" s="222">
        <v>25</v>
      </c>
      <c r="K283" s="222"/>
      <c r="L283" s="222"/>
      <c r="M283" s="222"/>
      <c r="N283" s="222"/>
      <c r="O283" s="222"/>
    </row>
    <row r="284" s="211" customFormat="1" ht="18" customHeight="1" spans="1:15">
      <c r="A284" s="216" t="s">
        <v>414</v>
      </c>
      <c r="B284" s="216" t="s">
        <v>105</v>
      </c>
      <c r="C284" s="216" t="s">
        <v>111</v>
      </c>
      <c r="D284" s="221" t="s">
        <v>419</v>
      </c>
      <c r="E284" s="222">
        <v>90</v>
      </c>
      <c r="F284" s="222">
        <v>90</v>
      </c>
      <c r="G284" s="222"/>
      <c r="H284" s="222"/>
      <c r="I284" s="222"/>
      <c r="J284" s="222">
        <v>90</v>
      </c>
      <c r="K284" s="222"/>
      <c r="L284" s="222"/>
      <c r="M284" s="222"/>
      <c r="N284" s="222"/>
      <c r="O284" s="222"/>
    </row>
    <row r="285" s="211" customFormat="1" ht="18" customHeight="1" spans="1:15">
      <c r="A285" s="216" t="s">
        <v>420</v>
      </c>
      <c r="B285" s="216"/>
      <c r="C285" s="216"/>
      <c r="D285" s="221" t="s">
        <v>421</v>
      </c>
      <c r="E285" s="222">
        <v>1730</v>
      </c>
      <c r="F285" s="222">
        <v>1730</v>
      </c>
      <c r="G285" s="222">
        <v>1129</v>
      </c>
      <c r="H285" s="222"/>
      <c r="I285" s="222"/>
      <c r="J285" s="222"/>
      <c r="K285" s="222">
        <v>600</v>
      </c>
      <c r="L285" s="222"/>
      <c r="M285" s="222"/>
      <c r="N285" s="222"/>
      <c r="O285" s="222"/>
    </row>
    <row r="286" s="211" customFormat="1" ht="18" customHeight="1" spans="1:15">
      <c r="A286" s="216" t="s">
        <v>420</v>
      </c>
      <c r="B286" s="216" t="s">
        <v>103</v>
      </c>
      <c r="C286" s="216"/>
      <c r="D286" s="221" t="s">
        <v>422</v>
      </c>
      <c r="E286" s="222">
        <v>1130</v>
      </c>
      <c r="F286" s="222">
        <v>1130</v>
      </c>
      <c r="G286" s="222">
        <v>1129</v>
      </c>
      <c r="H286" s="222"/>
      <c r="I286" s="222"/>
      <c r="J286" s="222"/>
      <c r="K286" s="222"/>
      <c r="L286" s="222"/>
      <c r="M286" s="222"/>
      <c r="N286" s="222"/>
      <c r="O286" s="222"/>
    </row>
    <row r="287" s="211" customFormat="1" ht="18" customHeight="1" spans="1:15">
      <c r="A287" s="216" t="s">
        <v>420</v>
      </c>
      <c r="B287" s="216" t="s">
        <v>103</v>
      </c>
      <c r="C287" s="216" t="s">
        <v>100</v>
      </c>
      <c r="D287" s="221" t="s">
        <v>423</v>
      </c>
      <c r="E287" s="222">
        <v>1130</v>
      </c>
      <c r="F287" s="222">
        <v>1130</v>
      </c>
      <c r="G287" s="222">
        <v>1129</v>
      </c>
      <c r="H287" s="222"/>
      <c r="I287" s="222"/>
      <c r="J287" s="222"/>
      <c r="K287" s="222"/>
      <c r="L287" s="222"/>
      <c r="M287" s="222"/>
      <c r="N287" s="222"/>
      <c r="O287" s="222"/>
    </row>
    <row r="288" s="211" customFormat="1" ht="18" customHeight="1" spans="1:15">
      <c r="A288" s="216" t="s">
        <v>420</v>
      </c>
      <c r="B288" s="216" t="s">
        <v>119</v>
      </c>
      <c r="C288" s="216"/>
      <c r="D288" s="221" t="s">
        <v>424</v>
      </c>
      <c r="E288" s="222">
        <v>600</v>
      </c>
      <c r="F288" s="222">
        <v>600</v>
      </c>
      <c r="G288" s="222"/>
      <c r="H288" s="222"/>
      <c r="I288" s="222"/>
      <c r="J288" s="222"/>
      <c r="K288" s="222">
        <v>600</v>
      </c>
      <c r="L288" s="222"/>
      <c r="M288" s="222"/>
      <c r="N288" s="222"/>
      <c r="O288" s="222"/>
    </row>
    <row r="289" s="211" customFormat="1" ht="18" customHeight="1" spans="1:15">
      <c r="A289" s="216" t="s">
        <v>420</v>
      </c>
      <c r="B289" s="216" t="s">
        <v>119</v>
      </c>
      <c r="C289" s="216" t="s">
        <v>111</v>
      </c>
      <c r="D289" s="221" t="s">
        <v>425</v>
      </c>
      <c r="E289" s="222">
        <v>600</v>
      </c>
      <c r="F289" s="222">
        <v>600</v>
      </c>
      <c r="G289" s="222"/>
      <c r="H289" s="222"/>
      <c r="I289" s="222"/>
      <c r="J289" s="222"/>
      <c r="K289" s="222">
        <v>600</v>
      </c>
      <c r="L289" s="222"/>
      <c r="M289" s="222"/>
      <c r="N289" s="222"/>
      <c r="O289" s="222"/>
    </row>
    <row r="290" s="211" customFormat="1" ht="18" customHeight="1" spans="1:15">
      <c r="A290" s="216" t="s">
        <v>426</v>
      </c>
      <c r="B290" s="216"/>
      <c r="C290" s="216"/>
      <c r="D290" s="221" t="s">
        <v>427</v>
      </c>
      <c r="E290" s="222">
        <v>40</v>
      </c>
      <c r="F290" s="222">
        <v>40</v>
      </c>
      <c r="G290" s="222"/>
      <c r="H290" s="222"/>
      <c r="I290" s="222"/>
      <c r="J290" s="222">
        <v>40</v>
      </c>
      <c r="K290" s="222"/>
      <c r="L290" s="222"/>
      <c r="M290" s="222"/>
      <c r="N290" s="222"/>
      <c r="O290" s="222"/>
    </row>
    <row r="291" s="211" customFormat="1" ht="18" customHeight="1" spans="1:15">
      <c r="A291" s="216" t="s">
        <v>426</v>
      </c>
      <c r="B291" s="216" t="s">
        <v>124</v>
      </c>
      <c r="C291" s="216"/>
      <c r="D291" s="221" t="s">
        <v>428</v>
      </c>
      <c r="E291" s="222">
        <v>40</v>
      </c>
      <c r="F291" s="222">
        <v>40</v>
      </c>
      <c r="G291" s="222"/>
      <c r="H291" s="222"/>
      <c r="I291" s="222"/>
      <c r="J291" s="222">
        <v>40</v>
      </c>
      <c r="K291" s="222"/>
      <c r="L291" s="222"/>
      <c r="M291" s="222"/>
      <c r="N291" s="222"/>
      <c r="O291" s="222"/>
    </row>
    <row r="292" s="211" customFormat="1" ht="18" customHeight="1" spans="1:15">
      <c r="A292" s="216" t="s">
        <v>426</v>
      </c>
      <c r="B292" s="216" t="s">
        <v>124</v>
      </c>
      <c r="C292" s="216" t="s">
        <v>100</v>
      </c>
      <c r="D292" s="221" t="s">
        <v>429</v>
      </c>
      <c r="E292" s="222">
        <v>40</v>
      </c>
      <c r="F292" s="222">
        <v>40</v>
      </c>
      <c r="G292" s="222"/>
      <c r="H292" s="222"/>
      <c r="I292" s="222"/>
      <c r="J292" s="222">
        <v>40</v>
      </c>
      <c r="K292" s="222"/>
      <c r="L292" s="222"/>
      <c r="M292" s="222"/>
      <c r="N292" s="222"/>
      <c r="O292" s="222"/>
    </row>
    <row r="293" s="211" customFormat="1" ht="18" customHeight="1" spans="1:15">
      <c r="A293" s="216" t="s">
        <v>430</v>
      </c>
      <c r="B293" s="216"/>
      <c r="C293" s="216"/>
      <c r="D293" s="221" t="s">
        <v>431</v>
      </c>
      <c r="E293" s="222">
        <v>8600</v>
      </c>
      <c r="F293" s="222">
        <v>8600</v>
      </c>
      <c r="G293" s="222"/>
      <c r="H293" s="222"/>
      <c r="I293" s="222"/>
      <c r="J293" s="222"/>
      <c r="K293" s="222">
        <v>8600</v>
      </c>
      <c r="L293" s="222"/>
      <c r="M293" s="222"/>
      <c r="N293" s="222"/>
      <c r="O293" s="222"/>
    </row>
    <row r="294" s="211" customFormat="1" ht="18" customHeight="1" spans="1:15">
      <c r="A294" s="216" t="s">
        <v>430</v>
      </c>
      <c r="B294" s="216"/>
      <c r="C294" s="216"/>
      <c r="D294" s="221" t="s">
        <v>432</v>
      </c>
      <c r="E294" s="222">
        <v>8600</v>
      </c>
      <c r="F294" s="222">
        <v>8600</v>
      </c>
      <c r="G294" s="222"/>
      <c r="H294" s="222"/>
      <c r="I294" s="222"/>
      <c r="J294" s="222"/>
      <c r="K294" s="222">
        <v>8600</v>
      </c>
      <c r="L294" s="222"/>
      <c r="M294" s="222"/>
      <c r="N294" s="222"/>
      <c r="O294" s="222"/>
    </row>
    <row r="295" s="211" customFormat="1" ht="18" customHeight="1" spans="1:15">
      <c r="A295" s="216" t="s">
        <v>430</v>
      </c>
      <c r="B295" s="216"/>
      <c r="C295" s="216"/>
      <c r="D295" s="221" t="s">
        <v>433</v>
      </c>
      <c r="E295" s="222">
        <v>8600</v>
      </c>
      <c r="F295" s="222">
        <v>8600</v>
      </c>
      <c r="G295" s="222"/>
      <c r="H295" s="222"/>
      <c r="I295" s="222"/>
      <c r="J295" s="222"/>
      <c r="K295" s="222">
        <v>8600</v>
      </c>
      <c r="L295" s="222"/>
      <c r="M295" s="222"/>
      <c r="N295" s="222"/>
      <c r="O295" s="222"/>
    </row>
  </sheetData>
  <mergeCells count="9">
    <mergeCell ref="B1:O1"/>
    <mergeCell ref="F3:K3"/>
    <mergeCell ref="M3:O3"/>
    <mergeCell ref="A3:A4"/>
    <mergeCell ref="B3:B4"/>
    <mergeCell ref="C3:C4"/>
    <mergeCell ref="D3:D4"/>
    <mergeCell ref="E3:E4"/>
    <mergeCell ref="L3:L4"/>
  </mergeCells>
  <pageMargins left="0.751388888888889" right="0.751388888888889" top="1" bottom="1" header="0.511805555555556" footer="0.511805555555556"/>
  <pageSetup paperSize="9" scale="87" orientation="landscape" horizontalDpi="600"/>
  <headerFooter/>
  <rowBreaks count="2" manualBreakCount="2">
    <brk id="269" max="16383" man="1"/>
    <brk id="2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showZeros="0" view="pageBreakPreview" zoomScaleNormal="100" zoomScaleSheetLayoutView="100" workbookViewId="0">
      <selection activeCell="E17" sqref="E17"/>
    </sheetView>
  </sheetViews>
  <sheetFormatPr defaultColWidth="13.625" defaultRowHeight="12.75" customHeight="1" outlineLevelRow="6"/>
  <cols>
    <col min="1" max="1" width="13.625" style="173"/>
    <col min="2" max="2" width="11.875" style="173" customWidth="1"/>
    <col min="3" max="3" width="13.625" style="173"/>
    <col min="4" max="4" width="12.125" style="173" customWidth="1"/>
    <col min="5" max="5" width="11.625" style="173" customWidth="1"/>
    <col min="6" max="6" width="11" style="173" customWidth="1"/>
    <col min="7" max="9" width="13.625" style="173"/>
    <col min="10" max="11" width="12.375" style="173" customWidth="1"/>
    <col min="12" max="12" width="14.125" style="173" customWidth="1"/>
    <col min="13" max="33" width="13.625" style="173"/>
    <col min="34" max="16382" width="6.9" style="173"/>
    <col min="16383" max="16384" width="13.625" style="173"/>
  </cols>
  <sheetData>
    <row r="1" ht="22.5" customHeight="1" spans="1:13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74"/>
      <c r="M1" s="204"/>
    </row>
    <row r="2" ht="22.5" customHeight="1" spans="1:13">
      <c r="A2" s="188" t="s">
        <v>434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205"/>
    </row>
    <row r="3" ht="38" customHeight="1" spans="1:13">
      <c r="A3" s="189"/>
      <c r="B3" s="187"/>
      <c r="C3" s="189"/>
      <c r="D3" s="189"/>
      <c r="E3" s="189"/>
      <c r="F3" s="189"/>
      <c r="G3" s="189"/>
      <c r="H3" s="189"/>
      <c r="I3" s="189"/>
      <c r="J3" s="189"/>
      <c r="K3" s="189"/>
      <c r="L3" s="206" t="s">
        <v>1</v>
      </c>
      <c r="M3" s="204"/>
    </row>
    <row r="4" ht="42" customHeight="1" spans="1:13">
      <c r="A4" s="193" t="s">
        <v>435</v>
      </c>
      <c r="B4" s="194" t="s">
        <v>436</v>
      </c>
      <c r="C4" s="195"/>
      <c r="D4" s="195"/>
      <c r="E4" s="196"/>
      <c r="F4" s="197" t="s">
        <v>437</v>
      </c>
      <c r="G4" s="197"/>
      <c r="H4" s="198"/>
      <c r="I4" s="198"/>
      <c r="J4" s="198"/>
      <c r="K4" s="198" t="s">
        <v>438</v>
      </c>
      <c r="L4" s="199" t="s">
        <v>439</v>
      </c>
      <c r="M4" s="207"/>
    </row>
    <row r="5" ht="38" customHeight="1" spans="1:13">
      <c r="A5" s="199"/>
      <c r="B5" s="200" t="s">
        <v>90</v>
      </c>
      <c r="C5" s="200" t="s">
        <v>440</v>
      </c>
      <c r="D5" s="200" t="s">
        <v>441</v>
      </c>
      <c r="E5" s="200" t="s">
        <v>442</v>
      </c>
      <c r="F5" s="199" t="s">
        <v>90</v>
      </c>
      <c r="G5" s="199" t="s">
        <v>443</v>
      </c>
      <c r="H5" s="201" t="s">
        <v>444</v>
      </c>
      <c r="I5" s="201" t="s">
        <v>445</v>
      </c>
      <c r="J5" s="208" t="s">
        <v>446</v>
      </c>
      <c r="K5" s="198"/>
      <c r="L5" s="199"/>
      <c r="M5" s="207"/>
    </row>
    <row r="6" ht="43" customHeight="1" spans="1:13">
      <c r="A6" s="202" t="s">
        <v>447</v>
      </c>
      <c r="B6" s="202" t="s">
        <v>448</v>
      </c>
      <c r="C6" s="202" t="s">
        <v>449</v>
      </c>
      <c r="D6" s="202" t="s">
        <v>450</v>
      </c>
      <c r="E6" s="202" t="s">
        <v>451</v>
      </c>
      <c r="F6" s="202" t="s">
        <v>452</v>
      </c>
      <c r="G6" s="202" t="s">
        <v>453</v>
      </c>
      <c r="H6" s="202" t="s">
        <v>454</v>
      </c>
      <c r="I6" s="202" t="s">
        <v>152</v>
      </c>
      <c r="J6" s="202" t="s">
        <v>164</v>
      </c>
      <c r="K6" s="202" t="s">
        <v>218</v>
      </c>
      <c r="L6" s="202" t="s">
        <v>164</v>
      </c>
      <c r="M6" s="209"/>
    </row>
    <row r="7" s="172" customFormat="1" ht="75" customHeight="1" spans="1:13">
      <c r="A7" s="203">
        <v>50495</v>
      </c>
      <c r="B7" s="182">
        <v>16603</v>
      </c>
      <c r="C7" s="182">
        <v>10146</v>
      </c>
      <c r="D7" s="182">
        <v>5280</v>
      </c>
      <c r="E7" s="182">
        <v>1177</v>
      </c>
      <c r="F7" s="182">
        <v>7219</v>
      </c>
      <c r="G7" s="182">
        <v>3306</v>
      </c>
      <c r="H7" s="182">
        <v>2082</v>
      </c>
      <c r="I7" s="182">
        <v>1576</v>
      </c>
      <c r="J7" s="182">
        <v>255</v>
      </c>
      <c r="K7" s="182">
        <v>2907</v>
      </c>
      <c r="L7" s="182">
        <f>20+19452+249+4040+5</f>
        <v>23766</v>
      </c>
      <c r="M7" s="210"/>
    </row>
  </sheetData>
  <mergeCells count="6">
    <mergeCell ref="A2:L2"/>
    <mergeCell ref="B4:E4"/>
    <mergeCell ref="F4:J4"/>
    <mergeCell ref="A4:A5"/>
    <mergeCell ref="K4:K5"/>
    <mergeCell ref="L4:L5"/>
  </mergeCells>
  <printOptions horizontalCentered="1"/>
  <pageMargins left="0.388888888888889" right="0.238888888888889" top="0.590277777777778" bottom="0.707638888888889" header="0.507638888888889" footer="0.507638888888889"/>
  <pageSetup paperSize="9" scale="85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showGridLines="0" showZeros="0" workbookViewId="0">
      <selection activeCell="A2" sqref="A2:I2"/>
    </sheetView>
  </sheetViews>
  <sheetFormatPr defaultColWidth="6.875" defaultRowHeight="12.75" customHeight="1" outlineLevelRow="6"/>
  <cols>
    <col min="1" max="1" width="12.75" style="173" customWidth="1"/>
    <col min="2" max="2" width="11.75" style="173" customWidth="1"/>
    <col min="3" max="3" width="10.625" style="173" customWidth="1"/>
    <col min="4" max="4" width="11.375" style="173" customWidth="1"/>
    <col min="5" max="5" width="11.75" style="173" customWidth="1"/>
    <col min="6" max="6" width="11.375" style="173" customWidth="1"/>
    <col min="7" max="7" width="12.625" style="173" customWidth="1"/>
    <col min="8" max="8" width="11.25" style="173" customWidth="1"/>
    <col min="9" max="9" width="10.25" style="173" customWidth="1"/>
    <col min="10" max="16384" width="6.875" style="173"/>
  </cols>
  <sheetData>
    <row r="1" ht="20.1" customHeight="1" spans="1:9">
      <c r="A1" s="187"/>
      <c r="B1" s="187"/>
      <c r="C1" s="187"/>
      <c r="D1" s="187"/>
      <c r="E1" s="187"/>
      <c r="F1" s="187"/>
      <c r="G1" s="175"/>
      <c r="H1" s="175"/>
      <c r="I1" s="190"/>
    </row>
    <row r="2" ht="20.1" customHeight="1" spans="1:9">
      <c r="A2" s="188" t="s">
        <v>455</v>
      </c>
      <c r="B2" s="188"/>
      <c r="C2" s="188"/>
      <c r="D2" s="188"/>
      <c r="E2" s="188"/>
      <c r="F2" s="188"/>
      <c r="G2" s="188"/>
      <c r="H2" s="188"/>
      <c r="I2" s="188"/>
    </row>
    <row r="3" ht="20.1" customHeight="1" spans="1:9">
      <c r="A3" s="189"/>
      <c r="B3" s="189"/>
      <c r="C3" s="189"/>
      <c r="D3" s="189"/>
      <c r="E3" s="189"/>
      <c r="F3" s="189"/>
      <c r="G3" s="189"/>
      <c r="H3" s="189"/>
      <c r="I3" s="191" t="s">
        <v>1</v>
      </c>
    </row>
    <row r="4" ht="20.1" customHeight="1" spans="1:9">
      <c r="A4" s="177" t="s">
        <v>456</v>
      </c>
      <c r="B4" s="177" t="s">
        <v>457</v>
      </c>
      <c r="C4" s="177" t="s">
        <v>458</v>
      </c>
      <c r="D4" s="177" t="s">
        <v>459</v>
      </c>
      <c r="E4" s="177" t="s">
        <v>460</v>
      </c>
      <c r="F4" s="177" t="s">
        <v>461</v>
      </c>
      <c r="G4" s="177" t="s">
        <v>462</v>
      </c>
      <c r="H4" s="178" t="s">
        <v>463</v>
      </c>
      <c r="I4" s="177" t="s">
        <v>464</v>
      </c>
    </row>
    <row r="5" ht="20.1" customHeight="1" spans="1:9">
      <c r="A5" s="177"/>
      <c r="B5" s="177"/>
      <c r="C5" s="177"/>
      <c r="D5" s="177"/>
      <c r="E5" s="177"/>
      <c r="F5" s="177"/>
      <c r="G5" s="177"/>
      <c r="H5" s="179"/>
      <c r="I5" s="177"/>
    </row>
    <row r="6" ht="33" customHeight="1" spans="1:9">
      <c r="A6" s="177"/>
      <c r="B6" s="177"/>
      <c r="C6" s="177"/>
      <c r="D6" s="177"/>
      <c r="E6" s="177"/>
      <c r="F6" s="177"/>
      <c r="G6" s="177"/>
      <c r="H6" s="180"/>
      <c r="I6" s="177"/>
    </row>
    <row r="7" s="172" customFormat="1" ht="83" customHeight="1" spans="1:10">
      <c r="A7" s="182">
        <v>1383</v>
      </c>
      <c r="B7" s="182">
        <v>466</v>
      </c>
      <c r="C7" s="182">
        <v>28</v>
      </c>
      <c r="D7" s="182">
        <v>137</v>
      </c>
      <c r="E7" s="182">
        <v>149</v>
      </c>
      <c r="F7" s="182">
        <v>143</v>
      </c>
      <c r="G7" s="182">
        <v>89</v>
      </c>
      <c r="H7" s="182">
        <v>357</v>
      </c>
      <c r="I7" s="182">
        <v>14</v>
      </c>
      <c r="J7" s="192"/>
    </row>
  </sheetData>
  <mergeCells count="10"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rintOptions horizontalCentered="1"/>
  <pageMargins left="0.393055555555556" right="0.313888888888889" top="0.590277777777778" bottom="0.471527777777778" header="0.707638888888889" footer="0.235416666666667"/>
  <pageSetup paperSize="9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showGridLines="0" showZeros="0" workbookViewId="0">
      <selection activeCell="A2" sqref="A2:L2"/>
    </sheetView>
  </sheetViews>
  <sheetFormatPr defaultColWidth="6.875" defaultRowHeight="12.75" customHeight="1"/>
  <cols>
    <col min="1" max="1" width="13.125" style="173" customWidth="1"/>
    <col min="2" max="2" width="13.25" style="173" customWidth="1"/>
    <col min="3" max="4" width="13.125" style="173" customWidth="1"/>
    <col min="5" max="5" width="10" style="173" customWidth="1"/>
    <col min="6" max="12" width="12.5" style="173" customWidth="1"/>
    <col min="13" max="13" width="6.75" style="173" customWidth="1"/>
    <col min="14" max="14" width="7.25" style="173" customWidth="1"/>
    <col min="15" max="15" width="8.25" style="173" customWidth="1"/>
    <col min="16" max="16384" width="6.875" style="173"/>
  </cols>
  <sheetData>
    <row r="1" ht="20.1" customHeight="1" spans="1:13">
      <c r="A1" s="174"/>
      <c r="B1" s="174"/>
      <c r="C1" s="174"/>
      <c r="D1" s="174"/>
      <c r="E1" s="174"/>
      <c r="F1" s="174"/>
      <c r="G1" s="174"/>
      <c r="H1" s="175"/>
      <c r="I1" s="175"/>
      <c r="J1" s="175"/>
      <c r="K1" s="175"/>
      <c r="L1" s="174"/>
      <c r="M1" s="174"/>
    </row>
    <row r="2" ht="20.1" customHeight="1" spans="1:13">
      <c r="A2" s="176" t="s">
        <v>465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84"/>
    </row>
    <row r="3" ht="20.1" customHeight="1" spans="1:13">
      <c r="A3" s="174"/>
      <c r="B3" s="174"/>
      <c r="C3" s="174"/>
      <c r="D3" s="174"/>
      <c r="E3" s="174"/>
      <c r="F3" s="174"/>
      <c r="G3" s="174"/>
      <c r="H3" s="175"/>
      <c r="I3" s="175"/>
      <c r="J3" s="175"/>
      <c r="K3" s="175"/>
      <c r="L3" s="185" t="s">
        <v>1</v>
      </c>
      <c r="M3" s="174"/>
    </row>
    <row r="4" ht="20.1" customHeight="1" spans="1:13">
      <c r="A4" s="177" t="s">
        <v>466</v>
      </c>
      <c r="B4" s="177" t="s">
        <v>467</v>
      </c>
      <c r="C4" s="177" t="s">
        <v>468</v>
      </c>
      <c r="D4" s="178" t="s">
        <v>469</v>
      </c>
      <c r="E4" s="177" t="s">
        <v>470</v>
      </c>
      <c r="F4" s="177" t="s">
        <v>471</v>
      </c>
      <c r="G4" s="177" t="s">
        <v>472</v>
      </c>
      <c r="H4" s="177" t="s">
        <v>473</v>
      </c>
      <c r="I4" s="178" t="s">
        <v>474</v>
      </c>
      <c r="J4" s="178" t="s">
        <v>475</v>
      </c>
      <c r="K4" s="178" t="s">
        <v>476</v>
      </c>
      <c r="L4" s="177" t="s">
        <v>477</v>
      </c>
      <c r="M4" s="174"/>
    </row>
    <row r="5" ht="20.1" customHeight="1" spans="1:13">
      <c r="A5" s="177"/>
      <c r="B5" s="177"/>
      <c r="C5" s="177"/>
      <c r="D5" s="179"/>
      <c r="E5" s="177"/>
      <c r="F5" s="177"/>
      <c r="G5" s="177"/>
      <c r="H5" s="177"/>
      <c r="I5" s="179"/>
      <c r="J5" s="179"/>
      <c r="K5" s="179"/>
      <c r="L5" s="177"/>
      <c r="M5" s="174"/>
    </row>
    <row r="6" ht="20.1" customHeight="1" spans="1:13">
      <c r="A6" s="177"/>
      <c r="B6" s="177"/>
      <c r="C6" s="177"/>
      <c r="D6" s="180"/>
      <c r="E6" s="177"/>
      <c r="F6" s="177"/>
      <c r="G6" s="177"/>
      <c r="H6" s="177"/>
      <c r="I6" s="180"/>
      <c r="J6" s="180"/>
      <c r="K6" s="180"/>
      <c r="L6" s="177"/>
      <c r="M6" s="174"/>
    </row>
    <row r="7" ht="65" customHeight="1" spans="1:13">
      <c r="A7" s="181">
        <v>1</v>
      </c>
      <c r="B7" s="181">
        <v>2</v>
      </c>
      <c r="C7" s="181">
        <v>3</v>
      </c>
      <c r="D7" s="181">
        <v>4</v>
      </c>
      <c r="E7" s="181">
        <v>5</v>
      </c>
      <c r="F7" s="181">
        <v>6</v>
      </c>
      <c r="G7" s="181">
        <v>7</v>
      </c>
      <c r="H7" s="181">
        <v>8</v>
      </c>
      <c r="I7" s="181">
        <v>9</v>
      </c>
      <c r="J7" s="181">
        <v>10</v>
      </c>
      <c r="K7" s="181">
        <v>11</v>
      </c>
      <c r="L7" s="181">
        <v>12</v>
      </c>
      <c r="M7" s="174"/>
    </row>
    <row r="8" s="172" customFormat="1" ht="76" customHeight="1" spans="1:13">
      <c r="A8" s="182">
        <v>7329</v>
      </c>
      <c r="B8" s="182">
        <f>58+17</f>
        <v>75</v>
      </c>
      <c r="C8" s="182">
        <f>2318+23+250</f>
        <v>2591</v>
      </c>
      <c r="D8" s="182">
        <v>396</v>
      </c>
      <c r="E8" s="182">
        <f>14+5</f>
        <v>19</v>
      </c>
      <c r="F8" s="182">
        <f>57+97+1530</f>
        <v>1684</v>
      </c>
      <c r="G8" s="182">
        <f>18+1024</f>
        <v>1042</v>
      </c>
      <c r="H8" s="182">
        <v>22</v>
      </c>
      <c r="I8" s="182">
        <f>8+117</f>
        <v>125</v>
      </c>
      <c r="J8" s="182">
        <v>374</v>
      </c>
      <c r="K8" s="182">
        <f>41+380</f>
        <v>421</v>
      </c>
      <c r="L8" s="182">
        <f>401+10+119+50</f>
        <v>580</v>
      </c>
      <c r="M8" s="186"/>
    </row>
    <row r="9" customHeight="1" spans="6:6">
      <c r="F9" s="183"/>
    </row>
  </sheetData>
  <mergeCells count="13">
    <mergeCell ref="A2:L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4875" right="0.388888888888889" top="0.468055555555556" bottom="0.468055555555556" header="0.507638888888889" footer="0.238888888888889"/>
  <pageSetup paperSize="9" scale="85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3"/>
  </sheetPr>
  <dimension ref="A1:H21"/>
  <sheetViews>
    <sheetView showGridLines="0" showZeros="0" view="pageBreakPreview" zoomScaleNormal="100" zoomScaleSheetLayoutView="100" workbookViewId="0">
      <pane ySplit="3" topLeftCell="A4" activePane="bottomLeft" state="frozen"/>
      <selection/>
      <selection pane="bottomLeft" activeCell="A2" sqref="A2:H2"/>
    </sheetView>
  </sheetViews>
  <sheetFormatPr defaultColWidth="8.625" defaultRowHeight="14.25" outlineLevelCol="7"/>
  <cols>
    <col min="1" max="1" width="31" style="161" customWidth="1"/>
    <col min="2" max="4" width="11.875" style="161" customWidth="1"/>
    <col min="5" max="5" width="21.125" style="161" customWidth="1"/>
    <col min="6" max="8" width="11.25" style="161" customWidth="1"/>
    <col min="9" max="34" width="9" style="161" customWidth="1"/>
    <col min="35" max="16384" width="8.625" style="161"/>
  </cols>
  <sheetData>
    <row r="1" ht="18.75" spans="1:1">
      <c r="A1" s="162"/>
    </row>
    <row r="2" ht="30.75" customHeight="1" spans="1:8">
      <c r="A2" s="163" t="s">
        <v>478</v>
      </c>
      <c r="B2" s="163"/>
      <c r="C2" s="163"/>
      <c r="D2" s="163"/>
      <c r="E2" s="163"/>
      <c r="F2" s="163"/>
      <c r="G2" s="163"/>
      <c r="H2" s="163"/>
    </row>
    <row r="3" ht="21.75" customHeight="1" spans="1:8">
      <c r="A3" s="164"/>
      <c r="B3" s="164"/>
      <c r="C3" s="164"/>
      <c r="D3" s="164"/>
      <c r="F3" s="165"/>
      <c r="G3" s="165"/>
      <c r="H3" s="165" t="s">
        <v>1</v>
      </c>
    </row>
    <row r="4" s="159" customFormat="1" ht="20.1" customHeight="1" spans="1:8">
      <c r="A4" s="166" t="s">
        <v>479</v>
      </c>
      <c r="B4" s="166" t="s">
        <v>53</v>
      </c>
      <c r="C4" s="166" t="s">
        <v>480</v>
      </c>
      <c r="D4" s="166" t="s">
        <v>54</v>
      </c>
      <c r="E4" s="167" t="s">
        <v>481</v>
      </c>
      <c r="F4" s="166" t="s">
        <v>53</v>
      </c>
      <c r="G4" s="166" t="s">
        <v>480</v>
      </c>
      <c r="H4" s="166" t="s">
        <v>54</v>
      </c>
    </row>
    <row r="5" s="159" customFormat="1" ht="20.1" customHeight="1" spans="1:8">
      <c r="A5" s="166"/>
      <c r="B5" s="166"/>
      <c r="C5" s="166"/>
      <c r="D5" s="166"/>
      <c r="E5" s="167"/>
      <c r="F5" s="166"/>
      <c r="G5" s="166"/>
      <c r="H5" s="166"/>
    </row>
    <row r="6" s="159" customFormat="1" ht="25.5" customHeight="1" spans="1:8">
      <c r="A6" s="167" t="s">
        <v>482</v>
      </c>
      <c r="B6" s="167">
        <v>12111</v>
      </c>
      <c r="C6" s="167">
        <v>49359</v>
      </c>
      <c r="D6" s="167">
        <v>39260</v>
      </c>
      <c r="E6" s="167" t="s">
        <v>483</v>
      </c>
      <c r="F6" s="167">
        <v>12111</v>
      </c>
      <c r="G6" s="167">
        <v>7061</v>
      </c>
      <c r="H6" s="167">
        <v>39260</v>
      </c>
    </row>
    <row r="7" s="159" customFormat="1" ht="25.5" customHeight="1" spans="1:8">
      <c r="A7" s="168" t="s">
        <v>484</v>
      </c>
      <c r="B7" s="167"/>
      <c r="C7" s="167"/>
      <c r="D7" s="167"/>
      <c r="E7" s="168" t="s">
        <v>485</v>
      </c>
      <c r="F7" s="167"/>
      <c r="G7" s="167"/>
      <c r="H7" s="167"/>
    </row>
    <row r="8" s="159" customFormat="1" ht="25.5" customHeight="1" spans="1:8">
      <c r="A8" s="168" t="s">
        <v>486</v>
      </c>
      <c r="B8" s="167"/>
      <c r="C8" s="167"/>
      <c r="D8" s="167"/>
      <c r="E8" s="168" t="s">
        <v>487</v>
      </c>
      <c r="F8" s="167"/>
      <c r="G8" s="167"/>
      <c r="H8" s="167"/>
    </row>
    <row r="9" s="159" customFormat="1" ht="25.5" customHeight="1" spans="1:8">
      <c r="A9" s="168" t="s">
        <v>488</v>
      </c>
      <c r="B9" s="167"/>
      <c r="C9" s="167"/>
      <c r="D9" s="167"/>
      <c r="E9" s="168" t="s">
        <v>489</v>
      </c>
      <c r="F9" s="167"/>
      <c r="G9" s="167">
        <v>173</v>
      </c>
      <c r="H9" s="167"/>
    </row>
    <row r="10" s="159" customFormat="1" ht="25.5" customHeight="1" spans="1:8">
      <c r="A10" s="168" t="s">
        <v>490</v>
      </c>
      <c r="B10" s="167"/>
      <c r="C10" s="167"/>
      <c r="D10" s="167"/>
      <c r="E10" s="168" t="s">
        <v>491</v>
      </c>
      <c r="F10" s="167"/>
      <c r="G10" s="167"/>
      <c r="H10" s="167"/>
    </row>
    <row r="11" s="159" customFormat="1" ht="25.5" customHeight="1" spans="1:8">
      <c r="A11" s="168" t="s">
        <v>492</v>
      </c>
      <c r="B11" s="167"/>
      <c r="C11" s="167"/>
      <c r="D11" s="167"/>
      <c r="E11" s="168" t="s">
        <v>493</v>
      </c>
      <c r="F11" s="167">
        <v>12111</v>
      </c>
      <c r="G11" s="167">
        <v>6570</v>
      </c>
      <c r="H11" s="167">
        <v>39260</v>
      </c>
    </row>
    <row r="12" s="159" customFormat="1" ht="25.5" customHeight="1" spans="1:8">
      <c r="A12" s="168" t="s">
        <v>494</v>
      </c>
      <c r="B12" s="167"/>
      <c r="C12" s="167"/>
      <c r="D12" s="167"/>
      <c r="E12" s="168" t="s">
        <v>495</v>
      </c>
      <c r="F12" s="167">
        <v>0</v>
      </c>
      <c r="G12" s="167">
        <v>11</v>
      </c>
      <c r="H12" s="167"/>
    </row>
    <row r="13" s="159" customFormat="1" ht="25.5" customHeight="1" spans="1:8">
      <c r="A13" s="168" t="s">
        <v>496</v>
      </c>
      <c r="B13" s="167">
        <v>12111</v>
      </c>
      <c r="C13" s="167">
        <v>49359</v>
      </c>
      <c r="D13" s="167">
        <v>39260</v>
      </c>
      <c r="E13" s="168" t="s">
        <v>497</v>
      </c>
      <c r="F13" s="167">
        <v>0</v>
      </c>
      <c r="G13" s="167"/>
      <c r="H13" s="167"/>
    </row>
    <row r="14" s="159" customFormat="1" ht="25.5" customHeight="1" spans="1:8">
      <c r="A14" s="168" t="s">
        <v>498</v>
      </c>
      <c r="B14" s="169"/>
      <c r="C14" s="169"/>
      <c r="D14" s="167"/>
      <c r="E14" s="168" t="s">
        <v>499</v>
      </c>
      <c r="F14" s="167">
        <v>0</v>
      </c>
      <c r="G14" s="167">
        <v>3</v>
      </c>
      <c r="H14" s="167"/>
    </row>
    <row r="15" s="159" customFormat="1" ht="25.5" customHeight="1" spans="1:8">
      <c r="A15" s="168" t="s">
        <v>500</v>
      </c>
      <c r="B15" s="169"/>
      <c r="C15" s="169"/>
      <c r="D15" s="167"/>
      <c r="E15" s="168" t="s">
        <v>501</v>
      </c>
      <c r="F15" s="167"/>
      <c r="G15" s="167"/>
      <c r="H15" s="167"/>
    </row>
    <row r="16" s="159" customFormat="1" ht="25.5" customHeight="1" spans="1:8">
      <c r="A16" s="168" t="s">
        <v>502</v>
      </c>
      <c r="B16" s="169"/>
      <c r="C16" s="169"/>
      <c r="D16" s="167"/>
      <c r="E16" s="168" t="s">
        <v>503</v>
      </c>
      <c r="F16" s="167"/>
      <c r="G16" s="167"/>
      <c r="H16" s="167"/>
    </row>
    <row r="17" s="159" customFormat="1" ht="25.5" customHeight="1" spans="1:8">
      <c r="A17" s="168"/>
      <c r="B17" s="169"/>
      <c r="C17" s="169"/>
      <c r="D17" s="167"/>
      <c r="E17" s="168" t="s">
        <v>504</v>
      </c>
      <c r="F17" s="167"/>
      <c r="G17" s="167">
        <v>125</v>
      </c>
      <c r="H17" s="167"/>
    </row>
    <row r="18" s="159" customFormat="1" ht="25.5" customHeight="1" spans="1:8">
      <c r="A18" s="168" t="s">
        <v>17</v>
      </c>
      <c r="B18" s="170"/>
      <c r="C18" s="170"/>
      <c r="D18" s="167" t="s">
        <v>17</v>
      </c>
      <c r="E18" s="168" t="s">
        <v>505</v>
      </c>
      <c r="F18" s="167">
        <v>0</v>
      </c>
      <c r="G18" s="167">
        <v>179</v>
      </c>
      <c r="H18" s="167">
        <v>0</v>
      </c>
    </row>
    <row r="19" s="160" customFormat="1" ht="56.25" customHeight="1" spans="1:8">
      <c r="A19" s="171" t="s">
        <v>506</v>
      </c>
      <c r="B19" s="171"/>
      <c r="C19" s="171"/>
      <c r="D19" s="171"/>
      <c r="E19" s="171"/>
      <c r="F19" s="171"/>
      <c r="G19" s="171"/>
      <c r="H19" s="171"/>
    </row>
    <row r="20" ht="22.5" customHeight="1" spans="1:8">
      <c r="A20" s="171"/>
      <c r="B20" s="171"/>
      <c r="C20" s="171"/>
      <c r="D20" s="171"/>
      <c r="E20" s="171"/>
      <c r="F20" s="171"/>
      <c r="G20" s="171"/>
      <c r="H20" s="171"/>
    </row>
    <row r="21" spans="1:8">
      <c r="A21" s="171"/>
      <c r="B21" s="171"/>
      <c r="C21" s="171"/>
      <c r="D21" s="171"/>
      <c r="E21" s="171"/>
      <c r="F21" s="171"/>
      <c r="G21" s="171"/>
      <c r="H21" s="171"/>
    </row>
  </sheetData>
  <protectedRanges>
    <protectedRange password="CE28" sqref="A19:D19" name="区域1_5"/>
  </protectedRanges>
  <mergeCells count="12">
    <mergeCell ref="A2:H2"/>
    <mergeCell ref="A19:H19"/>
    <mergeCell ref="A20:H20"/>
    <mergeCell ref="A21:H21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590277777777778" right="0.590277777777778" top="0.590277777777778" bottom="0.590277777777778" header="0.196527777777778" footer="0.15625"/>
  <pageSetup paperSize="9" scale="85" orientation="landscape" useFirstPageNumber="1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1" sqref="A1:C1"/>
    </sheetView>
  </sheetViews>
  <sheetFormatPr defaultColWidth="9" defaultRowHeight="14.25" outlineLevelRow="5" outlineLevelCol="2"/>
  <cols>
    <col min="1" max="1" width="30.75" customWidth="1"/>
    <col min="2" max="2" width="20.5" customWidth="1"/>
    <col min="3" max="3" width="33.125" customWidth="1"/>
  </cols>
  <sheetData>
    <row r="1" ht="22.5" spans="1:3">
      <c r="A1" s="147" t="s">
        <v>507</v>
      </c>
      <c r="B1" s="147"/>
      <c r="C1" s="147"/>
    </row>
    <row r="2" ht="48" customHeight="1" spans="1:3">
      <c r="A2" s="148" t="s">
        <v>508</v>
      </c>
      <c r="B2" s="149"/>
      <c r="C2" s="149"/>
    </row>
    <row r="3" ht="48" customHeight="1" spans="1:3">
      <c r="A3" s="150"/>
      <c r="B3" s="151"/>
      <c r="C3" s="152" t="s">
        <v>1</v>
      </c>
    </row>
    <row r="4" ht="37.5" spans="1:3">
      <c r="A4" s="153" t="s">
        <v>509</v>
      </c>
      <c r="B4" s="153" t="s">
        <v>510</v>
      </c>
      <c r="C4" s="153" t="s">
        <v>56</v>
      </c>
    </row>
    <row r="5" ht="48" customHeight="1" spans="1:3">
      <c r="A5" s="154" t="s">
        <v>511</v>
      </c>
      <c r="B5" s="155">
        <v>128.82</v>
      </c>
      <c r="C5" s="156"/>
    </row>
    <row r="6" ht="51" customHeight="1" spans="1:3">
      <c r="A6" s="157" t="s">
        <v>512</v>
      </c>
      <c r="B6" s="155">
        <v>128.82</v>
      </c>
      <c r="C6" s="158" t="s">
        <v>513</v>
      </c>
    </row>
  </sheetData>
  <mergeCells count="1">
    <mergeCell ref="A1:C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showGridLines="0" showZeros="0" workbookViewId="0">
      <selection activeCell="A2" sqref="A2:K2"/>
    </sheetView>
  </sheetViews>
  <sheetFormatPr defaultColWidth="8" defaultRowHeight="20.1" customHeight="1"/>
  <cols>
    <col min="1" max="1" width="3.375" style="124" customWidth="1"/>
    <col min="2" max="3" width="3.375" style="125" customWidth="1"/>
    <col min="4" max="4" width="22.875" style="126" customWidth="1"/>
    <col min="5" max="5" width="9.625" style="127" customWidth="1"/>
    <col min="6" max="11" width="8.625" style="127" customWidth="1"/>
    <col min="12" max="16384" width="8" style="128"/>
  </cols>
  <sheetData>
    <row r="1" customHeight="1" spans="1:11">
      <c r="A1" s="129"/>
      <c r="B1" s="129"/>
      <c r="C1" s="129"/>
      <c r="D1" s="130"/>
      <c r="E1" s="131"/>
      <c r="F1" s="131"/>
      <c r="G1" s="131"/>
      <c r="H1" s="131"/>
      <c r="I1" s="131"/>
      <c r="J1" s="131"/>
      <c r="K1" s="131"/>
    </row>
    <row r="2" customHeight="1" spans="1:11">
      <c r="A2" s="132" t="s">
        <v>514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="122" customFormat="1" customHeight="1" spans="1:11">
      <c r="A3" s="133"/>
      <c r="B3" s="134"/>
      <c r="C3" s="134"/>
      <c r="D3" s="133"/>
      <c r="E3" s="135"/>
      <c r="F3" s="136"/>
      <c r="G3" s="135"/>
      <c r="H3" s="135"/>
      <c r="I3" s="135"/>
      <c r="J3" s="135"/>
      <c r="K3" s="135" t="s">
        <v>1</v>
      </c>
    </row>
    <row r="4" s="122" customFormat="1" customHeight="1" spans="1:11">
      <c r="A4" s="137" t="s">
        <v>515</v>
      </c>
      <c r="B4" s="137"/>
      <c r="C4" s="137"/>
      <c r="D4" s="138" t="s">
        <v>85</v>
      </c>
      <c r="E4" s="138" t="s">
        <v>466</v>
      </c>
      <c r="F4" s="139" t="s">
        <v>516</v>
      </c>
      <c r="G4" s="139"/>
      <c r="H4" s="139"/>
      <c r="I4" s="139"/>
      <c r="J4" s="139"/>
      <c r="K4" s="137" t="s">
        <v>95</v>
      </c>
    </row>
    <row r="5" s="123" customFormat="1" ht="36" customHeight="1" spans="1:11">
      <c r="A5" s="138" t="s">
        <v>82</v>
      </c>
      <c r="B5" s="138" t="s">
        <v>83</v>
      </c>
      <c r="C5" s="138" t="s">
        <v>84</v>
      </c>
      <c r="D5" s="138"/>
      <c r="E5" s="138"/>
      <c r="F5" s="138" t="s">
        <v>90</v>
      </c>
      <c r="G5" s="138" t="s">
        <v>91</v>
      </c>
      <c r="H5" s="138" t="s">
        <v>92</v>
      </c>
      <c r="I5" s="138" t="s">
        <v>93</v>
      </c>
      <c r="J5" s="138" t="s">
        <v>94</v>
      </c>
      <c r="K5" s="137"/>
    </row>
    <row r="6" s="123" customFormat="1" customHeight="1" spans="1:12">
      <c r="A6" s="140" t="s">
        <v>517</v>
      </c>
      <c r="B6" s="140" t="s">
        <v>517</v>
      </c>
      <c r="C6" s="140" t="s">
        <v>517</v>
      </c>
      <c r="D6" s="140" t="s">
        <v>517</v>
      </c>
      <c r="E6" s="140">
        <v>1</v>
      </c>
      <c r="F6" s="140">
        <v>2</v>
      </c>
      <c r="G6" s="140">
        <v>3</v>
      </c>
      <c r="H6" s="140">
        <v>4</v>
      </c>
      <c r="I6" s="140">
        <v>5</v>
      </c>
      <c r="J6" s="140">
        <v>6</v>
      </c>
      <c r="K6" s="140">
        <v>7</v>
      </c>
      <c r="L6" s="146"/>
    </row>
    <row r="7" s="123" customFormat="1" customHeight="1" spans="1:12">
      <c r="A7" s="141"/>
      <c r="B7" s="141"/>
      <c r="C7" s="141"/>
      <c r="D7" s="142" t="s">
        <v>90</v>
      </c>
      <c r="E7" s="143">
        <v>39260</v>
      </c>
      <c r="F7" s="143"/>
      <c r="G7" s="143"/>
      <c r="H7" s="143"/>
      <c r="I7" s="143"/>
      <c r="J7" s="143"/>
      <c r="K7" s="143">
        <v>39260</v>
      </c>
      <c r="L7" s="146"/>
    </row>
    <row r="8" ht="38.25" customHeight="1" spans="1:11">
      <c r="A8" s="141" t="s">
        <v>367</v>
      </c>
      <c r="B8" s="141" t="s">
        <v>109</v>
      </c>
      <c r="C8" s="141" t="s">
        <v>100</v>
      </c>
      <c r="D8" s="144" t="s">
        <v>518</v>
      </c>
      <c r="E8" s="143"/>
      <c r="F8" s="143"/>
      <c r="G8" s="143"/>
      <c r="H8" s="143"/>
      <c r="I8" s="143"/>
      <c r="J8" s="143"/>
      <c r="K8" s="143"/>
    </row>
    <row r="9" ht="24" customHeight="1" spans="1:11">
      <c r="A9" s="141" t="s">
        <v>367</v>
      </c>
      <c r="B9" s="141" t="s">
        <v>109</v>
      </c>
      <c r="C9" s="141" t="s">
        <v>103</v>
      </c>
      <c r="D9" s="144" t="s">
        <v>519</v>
      </c>
      <c r="E9" s="143"/>
      <c r="F9" s="143"/>
      <c r="G9" s="143"/>
      <c r="H9" s="143"/>
      <c r="I9" s="143"/>
      <c r="J9" s="143"/>
      <c r="K9" s="143"/>
    </row>
    <row r="10" ht="24" customHeight="1" spans="1:11">
      <c r="A10" s="141" t="s">
        <v>367</v>
      </c>
      <c r="B10" s="141" t="s">
        <v>109</v>
      </c>
      <c r="C10" s="141" t="s">
        <v>119</v>
      </c>
      <c r="D10" s="144" t="s">
        <v>520</v>
      </c>
      <c r="E10" s="143"/>
      <c r="F10" s="143"/>
      <c r="G10" s="143"/>
      <c r="H10" s="143"/>
      <c r="I10" s="143"/>
      <c r="J10" s="143"/>
      <c r="K10" s="143"/>
    </row>
    <row r="11" ht="24" customHeight="1" spans="1:11">
      <c r="A11" s="141" t="s">
        <v>367</v>
      </c>
      <c r="B11" s="141" t="s">
        <v>109</v>
      </c>
      <c r="C11" s="141" t="s">
        <v>111</v>
      </c>
      <c r="D11" s="144" t="s">
        <v>521</v>
      </c>
      <c r="E11" s="143">
        <v>39260</v>
      </c>
      <c r="F11" s="143"/>
      <c r="G11" s="143"/>
      <c r="H11" s="143"/>
      <c r="I11" s="143"/>
      <c r="J11" s="143"/>
      <c r="K11" s="143">
        <v>39260</v>
      </c>
    </row>
    <row r="12" ht="24" customHeight="1" spans="1:11">
      <c r="A12" s="141" t="s">
        <v>367</v>
      </c>
      <c r="B12" s="141" t="s">
        <v>248</v>
      </c>
      <c r="C12" s="141" t="s">
        <v>111</v>
      </c>
      <c r="D12" s="144" t="s">
        <v>522</v>
      </c>
      <c r="E12" s="143"/>
      <c r="F12" s="143"/>
      <c r="G12" s="143"/>
      <c r="H12" s="143"/>
      <c r="I12" s="143"/>
      <c r="J12" s="143"/>
      <c r="K12" s="143"/>
    </row>
    <row r="13" ht="24" customHeight="1" spans="1:11">
      <c r="A13" s="141" t="s">
        <v>367</v>
      </c>
      <c r="B13" s="141" t="s">
        <v>164</v>
      </c>
      <c r="C13" s="141" t="s">
        <v>100</v>
      </c>
      <c r="D13" s="144" t="s">
        <v>523</v>
      </c>
      <c r="E13" s="143"/>
      <c r="F13" s="143"/>
      <c r="G13" s="143"/>
      <c r="H13" s="143"/>
      <c r="I13" s="143"/>
      <c r="J13" s="143"/>
      <c r="K13" s="143"/>
    </row>
    <row r="14" ht="24" customHeight="1" spans="1:11">
      <c r="A14" s="141" t="s">
        <v>367</v>
      </c>
      <c r="B14" s="141" t="s">
        <v>164</v>
      </c>
      <c r="C14" s="141" t="s">
        <v>111</v>
      </c>
      <c r="D14" s="144" t="s">
        <v>524</v>
      </c>
      <c r="E14" s="143"/>
      <c r="F14" s="143"/>
      <c r="G14" s="143"/>
      <c r="H14" s="143"/>
      <c r="I14" s="143"/>
      <c r="J14" s="143"/>
      <c r="K14" s="143"/>
    </row>
    <row r="15" ht="24" customHeight="1" spans="1:11">
      <c r="A15" s="141" t="s">
        <v>414</v>
      </c>
      <c r="B15" s="141" t="s">
        <v>525</v>
      </c>
      <c r="C15" s="141" t="s">
        <v>103</v>
      </c>
      <c r="D15" s="144" t="s">
        <v>526</v>
      </c>
      <c r="E15" s="143"/>
      <c r="F15" s="143"/>
      <c r="G15" s="143"/>
      <c r="H15" s="143"/>
      <c r="I15" s="143"/>
      <c r="J15" s="143"/>
      <c r="K15" s="143"/>
    </row>
    <row r="16" ht="24" customHeight="1" spans="1:11">
      <c r="A16" s="141" t="s">
        <v>414</v>
      </c>
      <c r="B16" s="141" t="s">
        <v>525</v>
      </c>
      <c r="C16" s="141" t="s">
        <v>111</v>
      </c>
      <c r="D16" s="144" t="s">
        <v>527</v>
      </c>
      <c r="E16" s="143"/>
      <c r="F16" s="143"/>
      <c r="G16" s="143"/>
      <c r="H16" s="143"/>
      <c r="I16" s="143"/>
      <c r="J16" s="143"/>
      <c r="K16" s="143"/>
    </row>
    <row r="17" ht="24" customHeight="1" spans="1:11">
      <c r="A17" s="141" t="s">
        <v>414</v>
      </c>
      <c r="B17" s="141" t="s">
        <v>525</v>
      </c>
      <c r="C17" s="141" t="s">
        <v>119</v>
      </c>
      <c r="D17" s="144" t="s">
        <v>528</v>
      </c>
      <c r="E17" s="143"/>
      <c r="F17" s="143"/>
      <c r="G17" s="143"/>
      <c r="H17" s="143"/>
      <c r="I17" s="143"/>
      <c r="J17" s="143"/>
      <c r="K17" s="143"/>
    </row>
    <row r="18" ht="24" customHeight="1" spans="1:11">
      <c r="A18" s="141" t="s">
        <v>414</v>
      </c>
      <c r="B18" s="141" t="s">
        <v>525</v>
      </c>
      <c r="C18" s="141" t="s">
        <v>124</v>
      </c>
      <c r="D18" s="144" t="s">
        <v>529</v>
      </c>
      <c r="E18" s="143"/>
      <c r="F18" s="143"/>
      <c r="G18" s="143"/>
      <c r="H18" s="143"/>
      <c r="I18" s="143"/>
      <c r="J18" s="143"/>
      <c r="K18" s="143"/>
    </row>
    <row r="19" ht="24" customHeight="1" spans="1:11">
      <c r="A19" s="141" t="s">
        <v>530</v>
      </c>
      <c r="B19" s="141" t="s">
        <v>531</v>
      </c>
      <c r="C19" s="141"/>
      <c r="D19" s="144" t="s">
        <v>532</v>
      </c>
      <c r="E19" s="143"/>
      <c r="F19" s="143"/>
      <c r="G19" s="143"/>
      <c r="H19" s="143"/>
      <c r="I19" s="143"/>
      <c r="J19" s="143"/>
      <c r="K19" s="143"/>
    </row>
    <row r="20" ht="24" customHeight="1" spans="1:11">
      <c r="A20" s="141" t="s">
        <v>533</v>
      </c>
      <c r="B20" s="141" t="s">
        <v>109</v>
      </c>
      <c r="C20" s="141" t="s">
        <v>124</v>
      </c>
      <c r="D20" s="144" t="s">
        <v>534</v>
      </c>
      <c r="E20" s="143"/>
      <c r="F20" s="143"/>
      <c r="G20" s="143"/>
      <c r="H20" s="143"/>
      <c r="I20" s="143"/>
      <c r="J20" s="143"/>
      <c r="K20" s="143"/>
    </row>
    <row r="21" ht="24" customHeight="1" spans="1:11">
      <c r="A21" s="141" t="s">
        <v>533</v>
      </c>
      <c r="B21" s="141" t="s">
        <v>109</v>
      </c>
      <c r="C21" s="141" t="s">
        <v>111</v>
      </c>
      <c r="D21" s="144" t="s">
        <v>535</v>
      </c>
      <c r="E21" s="143"/>
      <c r="F21" s="143"/>
      <c r="G21" s="143"/>
      <c r="H21" s="143"/>
      <c r="I21" s="143"/>
      <c r="J21" s="143"/>
      <c r="K21" s="143"/>
    </row>
    <row r="22" ht="24" customHeight="1" spans="1:11">
      <c r="A22" s="141" t="s">
        <v>533</v>
      </c>
      <c r="B22" s="141" t="s">
        <v>536</v>
      </c>
      <c r="C22" s="141" t="s">
        <v>537</v>
      </c>
      <c r="D22" s="144" t="s">
        <v>538</v>
      </c>
      <c r="E22" s="143"/>
      <c r="F22" s="143"/>
      <c r="G22" s="143"/>
      <c r="H22" s="143"/>
      <c r="I22" s="143"/>
      <c r="J22" s="143"/>
      <c r="K22" s="143"/>
    </row>
    <row r="23" ht="24" customHeight="1" spans="1:11">
      <c r="A23" s="141" t="s">
        <v>533</v>
      </c>
      <c r="B23" s="141" t="s">
        <v>536</v>
      </c>
      <c r="C23" s="141" t="s">
        <v>119</v>
      </c>
      <c r="D23" s="144" t="s">
        <v>539</v>
      </c>
      <c r="E23" s="143"/>
      <c r="F23" s="143"/>
      <c r="G23" s="143"/>
      <c r="H23" s="143"/>
      <c r="I23" s="143"/>
      <c r="J23" s="143"/>
      <c r="K23" s="143"/>
    </row>
    <row r="25" customHeight="1" spans="1:11">
      <c r="A25" s="145" t="s">
        <v>17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</row>
  </sheetData>
  <mergeCells count="6">
    <mergeCell ref="A2:K2"/>
    <mergeCell ref="A4:C4"/>
    <mergeCell ref="A25:K25"/>
    <mergeCell ref="D4:D5"/>
    <mergeCell ref="E4:E5"/>
    <mergeCell ref="K4:K5"/>
  </mergeCells>
  <printOptions horizontalCentered="1"/>
  <pageMargins left="0.590277777777778" right="0.393055555555556" top="0.471527777777778" bottom="0.471527777777778" header="0.55" footer="0.235416666666667"/>
  <pageSetup paperSize="9" scale="92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1、一般公共预算收入表</vt:lpstr>
      <vt:lpstr>2、一般公共预算支出表</vt:lpstr>
      <vt:lpstr>3、一般预算支出预算分类汇总表（按功能科目）</vt:lpstr>
      <vt:lpstr>4、一般公共预算基本支出-工资福利</vt:lpstr>
      <vt:lpstr>5、一般公共基本支出-一般商品和服务支出</vt:lpstr>
      <vt:lpstr>6、一般公共预算基本支出-个人和家庭</vt:lpstr>
      <vt:lpstr>7、政府性基金收支表 </vt:lpstr>
      <vt:lpstr>8、政府性基金转移预算表</vt:lpstr>
      <vt:lpstr>9、政府性基金（功能科目）</vt:lpstr>
      <vt:lpstr>10、国有资本收支预算表</vt:lpstr>
      <vt:lpstr>11、社保基金收支预算表</vt:lpstr>
      <vt:lpstr>12、三公经费预算表</vt:lpstr>
      <vt:lpstr>13、税收返还和提前下达转移支付</vt:lpstr>
      <vt:lpstr>14、区级专项资金明细表</vt:lpstr>
      <vt:lpstr>15、扶贫资金预算表</vt:lpstr>
      <vt:lpstr>16、一般债务限额和余额表</vt:lpstr>
      <vt:lpstr>17、专项债务限额和余额表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陈颖芳</dc:creator>
  <cp:lastModifiedBy>Cinderella1394463257</cp:lastModifiedBy>
  <cp:revision>1</cp:revision>
  <dcterms:created xsi:type="dcterms:W3CDTF">2011-12-22T01:08:00Z</dcterms:created>
  <cp:lastPrinted>2017-03-29T01:38:00Z</cp:lastPrinted>
  <dcterms:modified xsi:type="dcterms:W3CDTF">2019-03-08T01:53:37Z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