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164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7">'（表八）“三公”经费预算表'!$A$1:$B$15</definedName>
    <definedName name="_xlnm.Print_Area" localSheetId="1">'（表二）部门收入总表'!$A$1:$H$6</definedName>
    <definedName name="_xlnm.Print_Area" localSheetId="5">'（表六）一般公共预算支出情况表'!$A$1:$S$24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Area" localSheetId="0">'（表一）部门收支总表'!$A$1:$F$26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/>
</workbook>
</file>

<file path=xl/calcChain.xml><?xml version="1.0" encoding="utf-8"?>
<calcChain xmlns="http://schemas.openxmlformats.org/spreadsheetml/2006/main">
  <c r="E14" i="4"/>
  <c r="E13" s="1"/>
  <c r="E16"/>
  <c r="E15"/>
  <c r="E12"/>
  <c r="E11"/>
  <c r="E10"/>
  <c r="E9"/>
  <c r="E8"/>
  <c r="E7"/>
  <c r="E25"/>
  <c r="E24" s="1"/>
  <c r="E26"/>
  <c r="F19" i="6"/>
  <c r="E19" s="1"/>
  <c r="F20"/>
  <c r="E20" s="1"/>
  <c r="F21"/>
  <c r="K6"/>
  <c r="G6"/>
  <c r="H6"/>
  <c r="I6"/>
  <c r="J6"/>
  <c r="L6"/>
  <c r="M6"/>
  <c r="N6"/>
  <c r="F8"/>
  <c r="E8" s="1"/>
  <c r="F9"/>
  <c r="E9" s="1"/>
  <c r="F7"/>
  <c r="E21"/>
  <c r="E16"/>
  <c r="F16"/>
  <c r="G16"/>
  <c r="E6" i="3"/>
  <c r="D6" i="5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5"/>
  <c r="E27"/>
  <c r="B5"/>
  <c r="B27" s="1"/>
  <c r="B6" i="2"/>
  <c r="C5"/>
  <c r="B5" s="1"/>
  <c r="D26" i="1"/>
  <c r="F10"/>
  <c r="F26" s="1"/>
  <c r="F5"/>
  <c r="B5"/>
  <c r="B26" s="1"/>
  <c r="B12" i="8"/>
  <c r="B9"/>
  <c r="B6" s="1"/>
  <c r="F6" i="6"/>
  <c r="E7"/>
  <c r="D27" i="5" l="1"/>
  <c r="E6" i="6"/>
  <c r="E6" i="4"/>
  <c r="E5" s="1"/>
</calcChain>
</file>

<file path=xl/sharedStrings.xml><?xml version="1.0" encoding="utf-8"?>
<sst xmlns="http://schemas.openxmlformats.org/spreadsheetml/2006/main" count="394" uniqueCount="230">
  <si>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</si>
  <si>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</si>
  <si>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</si>
  <si>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</si>
  <si>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</si>
  <si>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</si>
  <si>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</si>
  <si>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</si>
  <si>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</si>
  <si>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</si>
  <si>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</si>
  <si>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</si>
  <si>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</si>
  <si>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</si>
  <si>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</si>
  <si>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</si>
  <si>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</si>
  <si>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</si>
  <si>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</si>
  <si>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</si>
  <si>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</si>
  <si>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</si>
  <si>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</si>
  <si>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</si>
  <si>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</si>
  <si>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</si>
  <si>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</si>
  <si>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</si>
  <si>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</si>
  <si>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</si>
  <si>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</si>
  <si>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</si>
  <si>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</si>
  <si>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</si>
  <si>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</si>
  <si>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</si>
  <si>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</si>
  <si>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</si>
  <si>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</si>
  <si>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</si>
  <si>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</si>
  <si>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</si>
  <si>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</si>
  <si>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</si>
  <si>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</si>
  <si>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</si>
  <si>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</si>
  <si>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</si>
  <si>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</si>
  <si>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</si>
  <si>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</si>
  <si>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</si>
  <si>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</si>
  <si>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</si>
  <si>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</si>
  <si>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</si>
  <si>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</si>
  <si>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</si>
  <si>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</si>
  <si>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</si>
  <si>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</si>
  <si>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</si>
  <si>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</si>
  <si>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</si>
  <si>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</si>
  <si>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</si>
  <si>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</si>
  <si>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</si>
  <si>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</si>
  <si>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</si>
  <si>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</si>
  <si>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</si>
  <si>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</si>
  <si>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</si>
  <si>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</si>
  <si>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</si>
  <si>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</si>
  <si>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</si>
  <si>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</si>
  <si>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</si>
  <si>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</si>
  <si>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</si>
  <si>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</si>
  <si>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</si>
  <si>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</si>
  <si>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</si>
  <si>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</si>
  <si>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</si>
  <si>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</si>
  <si>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</si>
  <si>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</si>
  <si>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</si>
  <si>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</si>
  <si>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</si>
  <si>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</si>
  <si>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</si>
  <si>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</si>
  <si>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</si>
  <si>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</si>
  <si>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</si>
  <si>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</si>
  <si>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</si>
  <si>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</si>
  <si>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</si>
  <si>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</si>
  <si>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</si>
  <si>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</si>
  <si>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</si>
  <si>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</si>
  <si>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</si>
  <si>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</si>
  <si>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</si>
  <si>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</si>
  <si>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</si>
  <si>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03</t>
  </si>
  <si>
    <t xml:space="preserve">  03</t>
  </si>
  <si>
    <t>05</t>
  </si>
  <si>
    <t xml:space="preserve">  05</t>
  </si>
  <si>
    <t>11</t>
  </si>
  <si>
    <t xml:space="preserve">  11</t>
  </si>
  <si>
    <t>01</t>
  </si>
  <si>
    <t>201</t>
  </si>
  <si>
    <t xml:space="preserve">  201</t>
  </si>
  <si>
    <t xml:space="preserve">    201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</si>
  <si>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</si>
  <si>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</si>
  <si>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</si>
  <si>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</si>
  <si>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</si>
  <si>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</si>
  <si>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213</t>
  </si>
  <si>
    <t xml:space="preserve">  213</t>
  </si>
  <si>
    <t xml:space="preserve">    213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</si>
  <si>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</si>
  <si>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</si>
  <si>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</si>
  <si>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</si>
  <si>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</si>
  <si>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</si>
  <si>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</si>
  <si>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</si>
  <si>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</si>
  <si>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农林水支出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</si>
  <si>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</si>
  <si>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</si>
  <si>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</si>
  <si>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</si>
  <si>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>机关商品和服务支出</t>
  </si>
  <si>
    <t xml:space="preserve">  办公经费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</si>
  <si>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</si>
  <si>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</si>
  <si>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</si>
  <si>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</si>
  <si>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</si>
  <si>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</si>
  <si>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</si>
  <si>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</si>
  <si>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</si>
  <si>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</si>
  <si>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</si>
  <si>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</si>
  <si>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</si>
  <si>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</si>
  <si>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</si>
  <si>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</si>
  <si>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</si>
  <si>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>502</t>
  </si>
  <si>
    <t xml:space="preserve">  50201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</si>
  <si>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</si>
  <si>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</si>
  <si>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</si>
  <si>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</si>
  <si>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</si>
  <si>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</si>
  <si>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</si>
  <si>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</si>
  <si>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</si>
  <si>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</si>
  <si>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>302</t>
  </si>
  <si>
    <t xml:space="preserve">  30201</t>
  </si>
  <si>
    <t xml:space="preserve">  30228</t>
  </si>
  <si>
    <t xml:space="preserve">  30229</t>
  </si>
  <si>
    <t>303</t>
  </si>
  <si>
    <t xml:space="preserve">  30305</t>
  </si>
  <si>
    <t xml:space="preserve">  30302</t>
  </si>
  <si>
    <t>07</t>
    <phoneticPr fontId="0" type="noConversion"/>
  </si>
  <si>
    <t>05</t>
    <phoneticPr fontId="0" type="noConversion"/>
  </si>
  <si>
    <t xml:space="preserve"> 农村综合改革</t>
  </si>
  <si>
    <t xml:space="preserve"> 农村综合改革</t>
    <phoneticPr fontId="0" type="noConversion"/>
  </si>
  <si>
    <t xml:space="preserve">  对村民委员会和村党支部的补助</t>
  </si>
  <si>
    <t xml:space="preserve">  对村民委员会和村党支部的补助</t>
    <phoneticPr fontId="0" type="noConversion"/>
  </si>
  <si>
    <t>单位名称：仙岳山街道办事处</t>
    <phoneticPr fontId="0" type="noConversion"/>
  </si>
  <si>
    <t>仙岳山街道办事处</t>
    <phoneticPr fontId="0" type="noConversion"/>
  </si>
  <si>
    <t>单位名称:仙岳山街道办事处</t>
    <phoneticPr fontId="0" type="noConversion"/>
  </si>
  <si>
    <t>单位名称：仙岳山街道办事处</t>
    <phoneticPr fontId="2" type="noConversion"/>
  </si>
  <si>
    <t>212</t>
    <phoneticPr fontId="0" type="noConversion"/>
  </si>
  <si>
    <t>01</t>
    <phoneticPr fontId="0" type="noConversion"/>
  </si>
  <si>
    <t>04</t>
    <phoneticPr fontId="0" type="noConversion"/>
  </si>
  <si>
    <t>城乡社区支出</t>
    <phoneticPr fontId="0" type="noConversion"/>
  </si>
  <si>
    <t xml:space="preserve">  行政运行</t>
    <phoneticPr fontId="0" type="noConversion"/>
  </si>
  <si>
    <t xml:space="preserve">    城管执法</t>
    <phoneticPr fontId="0" type="noConversion"/>
  </si>
  <si>
    <t xml:space="preserve">    行政运行</t>
    <phoneticPr fontId="0" type="noConversion"/>
  </si>
  <si>
    <t xml:space="preserve">      城管执法</t>
    <phoneticPr fontId="0" type="noConversion"/>
  </si>
  <si>
    <t>仙岳山街道办事处</t>
    <phoneticPr fontId="0" type="noConversion"/>
  </si>
  <si>
    <t>02</t>
    <phoneticPr fontId="0" type="noConversion"/>
  </si>
  <si>
    <t xml:space="preserve">    事业单位医疗</t>
    <phoneticPr fontId="0" type="noConversion"/>
  </si>
  <si>
    <t>201</t>
    <phoneticPr fontId="0" type="noConversion"/>
  </si>
  <si>
    <t>99</t>
    <phoneticPr fontId="0" type="noConversion"/>
  </si>
  <si>
    <t xml:space="preserve">    其他一般公共服务支出</t>
    <phoneticPr fontId="0" type="noConversion"/>
  </si>
  <si>
    <t xml:space="preserve">  其他一般公共服务支出</t>
    <phoneticPr fontId="0" type="noConversion"/>
  </si>
  <si>
    <t xml:space="preserve">  公务接待费</t>
    <phoneticPr fontId="2" type="noConversion"/>
  </si>
  <si>
    <t xml:space="preserve">  会议费</t>
    <phoneticPr fontId="2" type="noConversion"/>
  </si>
  <si>
    <t xml:space="preserve">  培训费</t>
    <phoneticPr fontId="2" type="noConversion"/>
  </si>
  <si>
    <t xml:space="preserve">  差旅费</t>
    <phoneticPr fontId="2" type="noConversion"/>
  </si>
  <si>
    <t xml:space="preserve">  水费</t>
    <phoneticPr fontId="2" type="noConversion"/>
  </si>
  <si>
    <t xml:space="preserve">  电费</t>
    <phoneticPr fontId="2" type="noConversion"/>
  </si>
  <si>
    <t xml:space="preserve">  印刷费</t>
    <phoneticPr fontId="2" type="noConversion"/>
  </si>
  <si>
    <r>
      <t xml:space="preserve">  5020</t>
    </r>
    <r>
      <rPr>
        <sz val="11"/>
        <rFont val="宋体"/>
        <family val="3"/>
        <charset val="134"/>
      </rPr>
      <t>6</t>
    </r>
    <phoneticPr fontId="2" type="noConversion"/>
  </si>
  <si>
    <t xml:space="preserve">  公务接待费</t>
    <phoneticPr fontId="2" type="noConversion"/>
  </si>
  <si>
    <r>
      <t xml:space="preserve">  5020</t>
    </r>
    <r>
      <rPr>
        <sz val="11"/>
        <rFont val="宋体"/>
        <family val="3"/>
        <charset val="134"/>
      </rPr>
      <t>2</t>
    </r>
    <phoneticPr fontId="2" type="noConversion"/>
  </si>
  <si>
    <t xml:space="preserve">  会议费</t>
    <phoneticPr fontId="2" type="noConversion"/>
  </si>
  <si>
    <r>
      <t xml:space="preserve">  5020</t>
    </r>
    <r>
      <rPr>
        <sz val="11"/>
        <rFont val="宋体"/>
        <family val="3"/>
        <charset val="134"/>
      </rPr>
      <t>3</t>
    </r>
    <phoneticPr fontId="2" type="noConversion"/>
  </si>
  <si>
    <t xml:space="preserve">  培训费</t>
    <phoneticPr fontId="2" type="noConversion"/>
  </si>
  <si>
    <r>
      <t xml:space="preserve">  302</t>
    </r>
    <r>
      <rPr>
        <sz val="11"/>
        <rFont val="宋体"/>
        <family val="3"/>
        <charset val="134"/>
      </rPr>
      <t>17</t>
    </r>
    <phoneticPr fontId="2" type="noConversion"/>
  </si>
  <si>
    <r>
      <t xml:space="preserve">  30</t>
    </r>
    <r>
      <rPr>
        <sz val="11"/>
        <rFont val="宋体"/>
        <family val="3"/>
        <charset val="134"/>
      </rPr>
      <t>215</t>
    </r>
    <phoneticPr fontId="2" type="noConversion"/>
  </si>
  <si>
    <r>
      <t xml:space="preserve">  302</t>
    </r>
    <r>
      <rPr>
        <sz val="11"/>
        <rFont val="宋体"/>
        <family val="3"/>
        <charset val="134"/>
      </rPr>
      <t>16</t>
    </r>
    <phoneticPr fontId="2" type="noConversion"/>
  </si>
  <si>
    <r>
      <t xml:space="preserve">  302</t>
    </r>
    <r>
      <rPr>
        <sz val="11"/>
        <rFont val="宋体"/>
        <family val="3"/>
        <charset val="134"/>
      </rPr>
      <t>11</t>
    </r>
    <phoneticPr fontId="2" type="noConversion"/>
  </si>
  <si>
    <r>
      <t xml:space="preserve">  302</t>
    </r>
    <r>
      <rPr>
        <sz val="11"/>
        <rFont val="宋体"/>
        <family val="3"/>
        <charset val="134"/>
      </rPr>
      <t>05</t>
    </r>
    <phoneticPr fontId="2" type="noConversion"/>
  </si>
  <si>
    <r>
      <t xml:space="preserve">  302</t>
    </r>
    <r>
      <rPr>
        <sz val="11"/>
        <rFont val="宋体"/>
        <family val="3"/>
        <charset val="134"/>
      </rPr>
      <t>06</t>
    </r>
    <phoneticPr fontId="2" type="noConversion"/>
  </si>
  <si>
    <r>
      <t xml:space="preserve">  302</t>
    </r>
    <r>
      <rPr>
        <sz val="11"/>
        <rFont val="宋体"/>
        <family val="3"/>
        <charset val="134"/>
      </rPr>
      <t>02</t>
    </r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</si>
</sst>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21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9"/>
      <color indexed="10"/>
      <name val="宋体"/>
      <charset val="134"/>
    </font>
    <font>
      <b/>
      <sz val="22"/>
      <name val="宋体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vertical="center"/>
    </xf>
    <xf numFmtId="4" fontId="5" fillId="3" borderId="5" xfId="0" applyNumberFormat="1" applyFont="1" applyFill="1" applyBorder="1" applyAlignment="1" applyProtection="1">
      <alignment horizontal="right" vertical="center" wrapText="1"/>
    </xf>
    <xf numFmtId="4" fontId="5" fillId="3" borderId="6" xfId="0" applyNumberFormat="1" applyFont="1" applyFill="1" applyBorder="1" applyAlignment="1" applyProtection="1">
      <alignment vertical="center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5" fillId="3" borderId="4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Protection="1"/>
    <xf numFmtId="0" fontId="0" fillId="3" borderId="0" xfId="0" applyFill="1"/>
    <xf numFmtId="0" fontId="5" fillId="3" borderId="6" xfId="0" applyNumberFormat="1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horizontal="right" vertical="center" wrapText="1"/>
    </xf>
    <xf numFmtId="4" fontId="5" fillId="3" borderId="7" xfId="0" applyNumberFormat="1" applyFont="1" applyFill="1" applyBorder="1" applyAlignment="1" applyProtection="1">
      <alignment horizontal="right" vertical="center" wrapText="1"/>
    </xf>
    <xf numFmtId="4" fontId="5" fillId="3" borderId="6" xfId="0" applyNumberFormat="1" applyFont="1" applyFill="1" applyBorder="1" applyAlignment="1" applyProtection="1">
      <alignment horizontal="left" vertical="center" wrapText="1"/>
    </xf>
    <xf numFmtId="0" fontId="0" fillId="3" borderId="6" xfId="0" applyNumberFormat="1" applyFont="1" applyFill="1" applyBorder="1" applyAlignment="1" applyProtection="1">
      <alignment vertical="center"/>
    </xf>
    <xf numFmtId="4" fontId="0" fillId="3" borderId="7" xfId="0" applyNumberFormat="1" applyFont="1" applyFill="1" applyBorder="1" applyAlignment="1" applyProtection="1">
      <alignment horizontal="right" vertical="center"/>
    </xf>
    <xf numFmtId="0" fontId="5" fillId="0" borderId="6" xfId="0" applyNumberFormat="1" applyFont="1" applyFill="1" applyBorder="1" applyAlignment="1" applyProtection="1">
      <alignment horizontal="centerContinuous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 applyProtection="1">
      <alignment vertical="center"/>
    </xf>
    <xf numFmtId="0" fontId="5" fillId="3" borderId="6" xfId="0" applyNumberFormat="1" applyFont="1" applyFill="1" applyBorder="1" applyAlignment="1" applyProtection="1">
      <alignment horizontal="center" vertical="center"/>
    </xf>
    <xf numFmtId="4" fontId="5" fillId="3" borderId="8" xfId="0" applyNumberFormat="1" applyFont="1" applyFill="1" applyBorder="1" applyAlignment="1" applyProtection="1">
      <alignment horizontal="center" vertical="center"/>
    </xf>
    <xf numFmtId="4" fontId="5" fillId="3" borderId="6" xfId="0" applyNumberFormat="1" applyFont="1" applyFill="1" applyBorder="1" applyAlignment="1" applyProtection="1">
      <alignment horizontal="center" vertical="center"/>
    </xf>
    <xf numFmtId="49" fontId="5" fillId="3" borderId="7" xfId="0" applyNumberFormat="1" applyFont="1" applyFill="1" applyBorder="1" applyAlignment="1" applyProtection="1">
      <alignment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</xf>
    <xf numFmtId="177" fontId="5" fillId="3" borderId="6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/>
    </xf>
    <xf numFmtId="4" fontId="1" fillId="3" borderId="1" xfId="0" applyNumberFormat="1" applyFont="1" applyFill="1" applyBorder="1" applyAlignment="1" applyProtection="1">
      <alignment horizontal="right" vertical="center"/>
    </xf>
    <xf numFmtId="0" fontId="18" fillId="3" borderId="0" xfId="0" applyNumberFormat="1" applyFont="1" applyFill="1" applyAlignment="1" applyProtection="1">
      <alignment vertical="center"/>
    </xf>
    <xf numFmtId="0" fontId="17" fillId="3" borderId="0" xfId="0" applyNumberFormat="1" applyFont="1" applyFill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0" fillId="3" borderId="6" xfId="0" applyNumberFormat="1" applyFont="1" applyFill="1" applyBorder="1" applyAlignment="1" applyProtection="1">
      <alignment horizontal="center" vertical="center" wrapText="1"/>
    </xf>
    <xf numFmtId="4" fontId="0" fillId="3" borderId="1" xfId="0" applyNumberFormat="1" applyFont="1" applyFill="1" applyBorder="1" applyAlignment="1" applyProtection="1">
      <alignment horizontal="center" vertical="center" wrapText="1"/>
    </xf>
    <xf numFmtId="4" fontId="0" fillId="3" borderId="3" xfId="0" applyNumberFormat="1" applyFont="1" applyFill="1" applyBorder="1" applyAlignment="1" applyProtection="1">
      <alignment horizontal="center" vertical="center" wrapText="1"/>
    </xf>
    <xf numFmtId="4" fontId="0" fillId="3" borderId="5" xfId="0" applyNumberFormat="1" applyFont="1" applyFill="1" applyBorder="1" applyAlignment="1" applyProtection="1">
      <alignment horizontal="center" vertical="center" wrapText="1"/>
    </xf>
    <xf numFmtId="4" fontId="0" fillId="3" borderId="5" xfId="0" applyNumberFormat="1" applyFont="1" applyFill="1" applyBorder="1" applyAlignment="1" applyProtection="1">
      <alignment horizontal="right" vertical="center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wrapText="1"/>
    </xf>
    <xf numFmtId="177" fontId="0" fillId="3" borderId="1" xfId="0" applyNumberFormat="1" applyFont="1" applyFill="1" applyBorder="1" applyAlignment="1" applyProtection="1">
      <alignment horizontal="center" vertical="center" wrapText="1"/>
    </xf>
    <xf numFmtId="4" fontId="0" fillId="3" borderId="6" xfId="0" applyNumberFormat="1" applyFont="1" applyFill="1" applyBorder="1" applyAlignment="1" applyProtection="1">
      <alignment wrapText="1"/>
    </xf>
    <xf numFmtId="4" fontId="0" fillId="3" borderId="1" xfId="0" applyNumberFormat="1" applyFont="1" applyFill="1" applyBorder="1" applyAlignment="1" applyProtection="1">
      <alignment wrapText="1"/>
    </xf>
    <xf numFmtId="4" fontId="0" fillId="3" borderId="4" xfId="0" applyNumberFormat="1" applyFont="1" applyFill="1" applyBorder="1" applyAlignment="1" applyProtection="1">
      <alignment wrapText="1"/>
    </xf>
    <xf numFmtId="4" fontId="0" fillId="3" borderId="8" xfId="0" applyNumberFormat="1" applyFont="1" applyFill="1" applyBorder="1" applyAlignment="1" applyProtection="1">
      <alignment wrapText="1"/>
    </xf>
    <xf numFmtId="0" fontId="0" fillId="3" borderId="0" xfId="0" applyFill="1" applyAlignment="1">
      <alignment horizontal="center" vertical="center"/>
    </xf>
    <xf numFmtId="0" fontId="12" fillId="3" borderId="6" xfId="0" applyNumberFormat="1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Alignment="1"/>
    <xf numFmtId="0" fontId="7" fillId="3" borderId="0" xfId="0" applyNumberFormat="1" applyFont="1" applyFill="1" applyBorder="1" applyAlignment="1"/>
    <xf numFmtId="0" fontId="12" fillId="3" borderId="6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 applyProtection="1">
      <alignment horizontal="center" vertical="center"/>
    </xf>
    <xf numFmtId="0" fontId="12" fillId="3" borderId="6" xfId="0" applyNumberFormat="1" applyFont="1" applyFill="1" applyBorder="1" applyAlignment="1">
      <alignment horizontal="left" vertical="center"/>
    </xf>
    <xf numFmtId="0" fontId="11" fillId="3" borderId="6" xfId="0" applyNumberFormat="1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 applyProtection="1">
      <alignment horizontal="center" vertical="center"/>
    </xf>
    <xf numFmtId="0" fontId="11" fillId="3" borderId="6" xfId="0" applyNumberFormat="1" applyFont="1" applyFill="1" applyBorder="1" applyAlignment="1">
      <alignment horizontal="left" vertical="center"/>
    </xf>
    <xf numFmtId="0" fontId="11" fillId="3" borderId="6" xfId="0" applyNumberFormat="1" applyFont="1" applyFill="1" applyBorder="1" applyAlignment="1">
      <alignment horizontal="center" vertical="center"/>
    </xf>
    <xf numFmtId="0" fontId="14" fillId="3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7" fontId="0" fillId="3" borderId="6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177" fontId="0" fillId="3" borderId="6" xfId="0" applyNumberFormat="1" applyFill="1" applyBorder="1" applyAlignment="1" applyProtection="1">
      <alignment wrapText="1"/>
    </xf>
    <xf numFmtId="49" fontId="0" fillId="3" borderId="6" xfId="0" applyNumberFormat="1" applyFont="1" applyFill="1" applyBorder="1" applyAlignment="1" applyProtection="1">
      <alignment horizontal="center" wrapText="1"/>
    </xf>
    <xf numFmtId="49" fontId="0" fillId="3" borderId="6" xfId="0" applyNumberFormat="1" applyFill="1" applyBorder="1" applyAlignment="1" applyProtection="1">
      <alignment horizontal="center" wrapText="1"/>
    </xf>
    <xf numFmtId="4" fontId="19" fillId="3" borderId="3" xfId="0" applyNumberFormat="1" applyFont="1" applyFill="1" applyBorder="1" applyAlignment="1" applyProtection="1">
      <alignment horizontal="right" vertical="center" wrapText="1"/>
    </xf>
    <xf numFmtId="49" fontId="20" fillId="3" borderId="6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10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topLeftCell="B1" workbookViewId="0">
      <selection activeCell="F9" sqref="F9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99" t="s">
        <v>44</v>
      </c>
      <c r="B1" s="99"/>
      <c r="C1" s="99"/>
      <c r="D1" s="99"/>
      <c r="E1" s="99"/>
      <c r="F1" s="99"/>
      <c r="G1" s="3"/>
      <c r="H1" s="3"/>
      <c r="I1" s="3"/>
    </row>
    <row r="2" spans="1:9" ht="21" customHeight="1">
      <c r="A2" s="100" t="s">
        <v>191</v>
      </c>
      <c r="B2" s="101"/>
      <c r="C2" s="101"/>
      <c r="D2" s="1"/>
      <c r="E2" s="1"/>
      <c r="F2" s="4" t="s">
        <v>103</v>
      </c>
    </row>
    <row r="3" spans="1:9" ht="21" customHeight="1">
      <c r="A3" s="6" t="s">
        <v>92</v>
      </c>
      <c r="B3" s="6"/>
      <c r="C3" s="102" t="s">
        <v>35</v>
      </c>
      <c r="D3" s="103"/>
      <c r="E3" s="103"/>
      <c r="F3" s="104"/>
    </row>
    <row r="4" spans="1:9" ht="21" customHeight="1">
      <c r="A4" s="7" t="s">
        <v>3</v>
      </c>
      <c r="B4" s="20" t="s">
        <v>9</v>
      </c>
      <c r="C4" s="8" t="s">
        <v>3</v>
      </c>
      <c r="D4" s="20" t="s">
        <v>9</v>
      </c>
      <c r="E4" s="8" t="s">
        <v>3</v>
      </c>
      <c r="F4" s="20" t="s">
        <v>9</v>
      </c>
    </row>
    <row r="5" spans="1:9" s="28" customFormat="1" ht="21" customHeight="1">
      <c r="A5" s="29" t="s">
        <v>15</v>
      </c>
      <c r="B5" s="30">
        <f>SUM(B6:B12)</f>
        <v>811.22</v>
      </c>
      <c r="C5" s="26" t="s">
        <v>13</v>
      </c>
      <c r="D5" s="25">
        <v>492.3</v>
      </c>
      <c r="E5" s="26" t="s">
        <v>106</v>
      </c>
      <c r="F5" s="25">
        <f>SUM(F6:F9)</f>
        <v>549.22</v>
      </c>
      <c r="G5" s="27"/>
      <c r="H5" s="27"/>
      <c r="I5" s="27"/>
    </row>
    <row r="6" spans="1:9" s="28" customFormat="1" ht="21" customHeight="1">
      <c r="A6" s="29" t="s">
        <v>109</v>
      </c>
      <c r="B6" s="31">
        <v>811.22</v>
      </c>
      <c r="C6" s="26" t="s">
        <v>46</v>
      </c>
      <c r="D6" s="25"/>
      <c r="E6" s="26" t="s">
        <v>108</v>
      </c>
      <c r="F6" s="25">
        <v>397.17</v>
      </c>
      <c r="G6" s="27"/>
      <c r="H6" s="27"/>
      <c r="I6" s="27"/>
    </row>
    <row r="7" spans="1:9" s="28" customFormat="1" ht="21" customHeight="1">
      <c r="A7" s="22" t="s">
        <v>96</v>
      </c>
      <c r="B7" s="23"/>
      <c r="C7" s="24" t="s">
        <v>48</v>
      </c>
      <c r="D7" s="25"/>
      <c r="E7" s="26" t="s">
        <v>55</v>
      </c>
      <c r="F7" s="25">
        <v>22.2</v>
      </c>
      <c r="G7" s="27"/>
      <c r="H7" s="27"/>
      <c r="I7" s="27"/>
    </row>
    <row r="8" spans="1:9" s="28" customFormat="1" ht="21" customHeight="1">
      <c r="A8" s="29" t="s">
        <v>78</v>
      </c>
      <c r="B8" s="25"/>
      <c r="C8" s="26" t="s">
        <v>38</v>
      </c>
      <c r="D8" s="25"/>
      <c r="E8" s="26" t="s">
        <v>42</v>
      </c>
      <c r="F8" s="25">
        <v>64.849999999999994</v>
      </c>
      <c r="G8" s="27"/>
      <c r="H8" s="27"/>
      <c r="I8" s="27"/>
    </row>
    <row r="9" spans="1:9" s="28" customFormat="1" ht="21" customHeight="1">
      <c r="A9" s="29" t="s">
        <v>41</v>
      </c>
      <c r="B9" s="25"/>
      <c r="C9" s="26" t="s">
        <v>7</v>
      </c>
      <c r="D9" s="25"/>
      <c r="E9" s="26" t="s">
        <v>63</v>
      </c>
      <c r="F9" s="97">
        <v>65</v>
      </c>
      <c r="G9" s="27"/>
      <c r="H9" s="27"/>
      <c r="I9" s="27"/>
    </row>
    <row r="10" spans="1:9" s="28" customFormat="1" ht="21" customHeight="1">
      <c r="A10" s="29" t="s">
        <v>27</v>
      </c>
      <c r="B10" s="25"/>
      <c r="C10" s="26" t="s">
        <v>100</v>
      </c>
      <c r="D10" s="25">
        <v>63.97</v>
      </c>
      <c r="E10" s="26" t="s">
        <v>99</v>
      </c>
      <c r="F10" s="25">
        <f>SUM(F11:F18)</f>
        <v>262</v>
      </c>
      <c r="G10" s="27"/>
      <c r="H10" s="27"/>
      <c r="I10" s="27"/>
    </row>
    <row r="11" spans="1:9" s="28" customFormat="1" ht="21" customHeight="1">
      <c r="A11" s="29" t="s">
        <v>28</v>
      </c>
      <c r="B11" s="30"/>
      <c r="C11" s="26" t="s">
        <v>90</v>
      </c>
      <c r="D11" s="25">
        <v>28.13</v>
      </c>
      <c r="E11" s="26" t="s">
        <v>42</v>
      </c>
      <c r="F11" s="25"/>
      <c r="G11" s="27"/>
      <c r="H11" s="27"/>
      <c r="I11" s="27"/>
    </row>
    <row r="12" spans="1:9" s="28" customFormat="1" ht="21" customHeight="1">
      <c r="A12" s="33" t="s">
        <v>105</v>
      </c>
      <c r="B12" s="34"/>
      <c r="C12" s="26" t="s">
        <v>64</v>
      </c>
      <c r="D12" s="25"/>
      <c r="E12" s="26" t="s">
        <v>72</v>
      </c>
      <c r="F12" s="25">
        <v>262</v>
      </c>
      <c r="G12" s="27"/>
      <c r="H12" s="27"/>
      <c r="I12" s="27"/>
    </row>
    <row r="13" spans="1:9" s="28" customFormat="1" ht="21" customHeight="1">
      <c r="A13" s="29" t="s">
        <v>77</v>
      </c>
      <c r="B13" s="23"/>
      <c r="C13" s="26" t="s">
        <v>59</v>
      </c>
      <c r="D13" s="25">
        <v>100.82</v>
      </c>
      <c r="E13" s="26" t="s">
        <v>26</v>
      </c>
      <c r="F13" s="30"/>
      <c r="G13" s="27"/>
      <c r="H13" s="27"/>
      <c r="I13" s="27"/>
    </row>
    <row r="14" spans="1:9" s="28" customFormat="1" ht="21" customHeight="1">
      <c r="A14" s="29" t="s">
        <v>79</v>
      </c>
      <c r="B14" s="25"/>
      <c r="C14" s="26" t="s">
        <v>88</v>
      </c>
      <c r="D14" s="25">
        <v>126</v>
      </c>
      <c r="E14" s="26" t="s">
        <v>31</v>
      </c>
      <c r="F14" s="23"/>
      <c r="G14" s="27"/>
      <c r="H14" s="27"/>
      <c r="I14" s="27"/>
    </row>
    <row r="15" spans="1:9" s="28" customFormat="1" ht="21" customHeight="1">
      <c r="A15" s="29" t="s">
        <v>97</v>
      </c>
      <c r="B15" s="25"/>
      <c r="C15" s="26" t="s">
        <v>95</v>
      </c>
      <c r="D15" s="25"/>
      <c r="E15" s="26" t="s">
        <v>32</v>
      </c>
      <c r="F15" s="25"/>
      <c r="G15" s="27"/>
      <c r="H15" s="27"/>
      <c r="I15" s="27"/>
    </row>
    <row r="16" spans="1:9" s="28" customFormat="1" ht="21" customHeight="1">
      <c r="A16" s="29" t="s">
        <v>4</v>
      </c>
      <c r="B16" s="30"/>
      <c r="C16" s="21" t="s">
        <v>84</v>
      </c>
      <c r="D16" s="25"/>
      <c r="E16" s="26" t="s">
        <v>91</v>
      </c>
      <c r="F16" s="25"/>
      <c r="G16" s="27"/>
      <c r="H16" s="27"/>
      <c r="I16" s="27"/>
    </row>
    <row r="17" spans="1:6" s="28" customFormat="1" ht="21" customHeight="1">
      <c r="A17" s="22"/>
      <c r="B17" s="31"/>
      <c r="C17" s="32" t="s">
        <v>75</v>
      </c>
      <c r="D17" s="25"/>
      <c r="E17" s="26" t="s">
        <v>110</v>
      </c>
      <c r="F17" s="25"/>
    </row>
    <row r="18" spans="1:6" s="28" customFormat="1" ht="21" customHeight="1">
      <c r="A18" s="22"/>
      <c r="B18" s="30"/>
      <c r="C18" s="32" t="s">
        <v>34</v>
      </c>
      <c r="D18" s="25"/>
      <c r="E18" s="26" t="s">
        <v>58</v>
      </c>
      <c r="F18" s="30"/>
    </row>
    <row r="19" spans="1:6" s="28" customFormat="1" ht="21" customHeight="1">
      <c r="A19" s="22"/>
      <c r="B19" s="30"/>
      <c r="C19" s="32" t="s">
        <v>102</v>
      </c>
      <c r="D19" s="25"/>
      <c r="E19" s="49"/>
      <c r="F19" s="31"/>
    </row>
    <row r="20" spans="1:6" s="28" customFormat="1" ht="21" customHeight="1">
      <c r="A20" s="22"/>
      <c r="B20" s="30"/>
      <c r="C20" s="32" t="s">
        <v>18</v>
      </c>
      <c r="D20" s="25"/>
      <c r="E20" s="49"/>
      <c r="F20" s="30"/>
    </row>
    <row r="21" spans="1:6" s="28" customFormat="1" ht="21" customHeight="1">
      <c r="A21" s="22"/>
      <c r="B21" s="30"/>
      <c r="C21" s="32" t="s">
        <v>22</v>
      </c>
      <c r="D21" s="25"/>
      <c r="E21" s="49"/>
      <c r="F21" s="30"/>
    </row>
    <row r="22" spans="1:6" s="28" customFormat="1" ht="21" customHeight="1">
      <c r="A22" s="22"/>
      <c r="B22" s="30"/>
      <c r="C22" s="32" t="s">
        <v>25</v>
      </c>
      <c r="D22" s="25"/>
      <c r="E22" s="49"/>
      <c r="F22" s="30"/>
    </row>
    <row r="23" spans="1:6" s="28" customFormat="1" ht="21" customHeight="1">
      <c r="A23" s="22"/>
      <c r="B23" s="30"/>
      <c r="C23" s="32" t="s">
        <v>87</v>
      </c>
      <c r="D23" s="25"/>
      <c r="E23" s="49"/>
      <c r="F23" s="30"/>
    </row>
    <row r="24" spans="1:6" s="28" customFormat="1" ht="21" customHeight="1">
      <c r="A24" s="22"/>
      <c r="B24" s="30"/>
      <c r="C24" s="32" t="s">
        <v>85</v>
      </c>
      <c r="D24" s="25"/>
      <c r="E24" s="49"/>
      <c r="F24" s="30"/>
    </row>
    <row r="25" spans="1:6" s="28" customFormat="1" ht="21" customHeight="1">
      <c r="A25" s="22"/>
      <c r="B25" s="25"/>
      <c r="C25" s="32" t="s">
        <v>0</v>
      </c>
      <c r="D25" s="30"/>
      <c r="E25" s="49"/>
      <c r="F25" s="25"/>
    </row>
    <row r="26" spans="1:6" s="28" customFormat="1" ht="21" customHeight="1">
      <c r="A26" s="50" t="s">
        <v>113</v>
      </c>
      <c r="B26" s="30">
        <f>B5+B13+B14+B15+B16</f>
        <v>811.22</v>
      </c>
      <c r="C26" s="51" t="s">
        <v>17</v>
      </c>
      <c r="D26" s="31">
        <f>SUM(D5:D25)</f>
        <v>811.22</v>
      </c>
      <c r="E26" s="52" t="s">
        <v>17</v>
      </c>
      <c r="F26" s="30">
        <f>F5+F10</f>
        <v>811.22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05" t="s">
        <v>98</v>
      </c>
      <c r="B1" s="105"/>
      <c r="C1" s="105"/>
      <c r="D1" s="105"/>
      <c r="E1" s="105"/>
      <c r="F1" s="105"/>
      <c r="G1" s="105"/>
      <c r="H1" s="2"/>
    </row>
    <row r="2" spans="1:8" ht="26.25" customHeight="1">
      <c r="A2" s="12" t="s">
        <v>192</v>
      </c>
      <c r="B2" s="9"/>
      <c r="C2" s="9"/>
      <c r="D2" s="12"/>
      <c r="E2" s="13"/>
      <c r="F2" s="107" t="s">
        <v>57</v>
      </c>
      <c r="G2" s="107"/>
      <c r="H2" s="2"/>
    </row>
    <row r="3" spans="1:8" ht="24.75" customHeight="1">
      <c r="A3" s="106" t="s">
        <v>107</v>
      </c>
      <c r="B3" s="108" t="s">
        <v>86</v>
      </c>
      <c r="C3" s="109" t="s">
        <v>10</v>
      </c>
      <c r="D3" s="111" t="s">
        <v>73</v>
      </c>
      <c r="E3" s="111" t="s">
        <v>60</v>
      </c>
      <c r="F3" s="113" t="s">
        <v>69</v>
      </c>
      <c r="G3" s="106" t="s">
        <v>12</v>
      </c>
      <c r="H3" s="2"/>
    </row>
    <row r="4" spans="1:8" ht="27.75" customHeight="1">
      <c r="A4" s="106"/>
      <c r="B4" s="108"/>
      <c r="C4" s="110"/>
      <c r="D4" s="110"/>
      <c r="E4" s="112"/>
      <c r="F4" s="114"/>
      <c r="G4" s="115"/>
      <c r="H4" s="2"/>
    </row>
    <row r="5" spans="1:8" s="28" customFormat="1" ht="27" customHeight="1">
      <c r="A5" s="53" t="s">
        <v>19</v>
      </c>
      <c r="B5" s="54">
        <f>C5</f>
        <v>811.22</v>
      </c>
      <c r="C5" s="54">
        <f>C6</f>
        <v>811.22</v>
      </c>
      <c r="D5" s="54"/>
      <c r="E5" s="54"/>
      <c r="F5" s="54"/>
      <c r="G5" s="54"/>
      <c r="H5" s="27"/>
    </row>
    <row r="6" spans="1:8" ht="27" customHeight="1">
      <c r="A6" s="53" t="s">
        <v>203</v>
      </c>
      <c r="B6" s="54">
        <f>C6</f>
        <v>811.22</v>
      </c>
      <c r="C6" s="54">
        <v>811.22</v>
      </c>
      <c r="D6" s="54"/>
      <c r="E6" s="54"/>
      <c r="F6" s="54"/>
      <c r="G6" s="54"/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showGridLines="0" showZeros="0" topLeftCell="A13" workbookViewId="0">
      <selection activeCell="L22" sqref="L22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99" t="s">
        <v>21</v>
      </c>
      <c r="B1" s="99"/>
      <c r="C1" s="99"/>
      <c r="D1" s="99"/>
      <c r="E1" s="99"/>
      <c r="F1" s="2"/>
    </row>
    <row r="2" spans="1:6" ht="23.25" customHeight="1">
      <c r="A2" s="9" t="s">
        <v>193</v>
      </c>
      <c r="B2" s="9"/>
      <c r="C2" s="9"/>
      <c r="D2" s="9"/>
      <c r="E2" s="10" t="s">
        <v>57</v>
      </c>
      <c r="F2" s="2"/>
    </row>
    <row r="3" spans="1:6" ht="21" customHeight="1">
      <c r="A3" s="116" t="s">
        <v>104</v>
      </c>
      <c r="B3" s="116"/>
      <c r="C3" s="116"/>
      <c r="D3" s="116"/>
      <c r="E3" s="117" t="s">
        <v>45</v>
      </c>
      <c r="F3" s="2"/>
    </row>
    <row r="4" spans="1:6" ht="21" customHeight="1">
      <c r="A4" s="117" t="s">
        <v>112</v>
      </c>
      <c r="B4" s="117"/>
      <c r="C4" s="117"/>
      <c r="D4" s="117" t="s">
        <v>29</v>
      </c>
      <c r="E4" s="117"/>
      <c r="F4" s="2"/>
    </row>
    <row r="5" spans="1:6" ht="21" customHeight="1">
      <c r="A5" s="11" t="s">
        <v>39</v>
      </c>
      <c r="B5" s="11" t="s">
        <v>76</v>
      </c>
      <c r="C5" s="11" t="s">
        <v>74</v>
      </c>
      <c r="D5" s="118"/>
      <c r="E5" s="118"/>
      <c r="F5" s="2"/>
    </row>
    <row r="6" spans="1:6" s="28" customFormat="1" ht="27.75" customHeight="1">
      <c r="A6" s="55"/>
      <c r="B6" s="55"/>
      <c r="C6" s="55"/>
      <c r="D6" s="56" t="s">
        <v>19</v>
      </c>
      <c r="E6" s="30">
        <f>E7+E12+E15+E21+E18</f>
        <v>811.22</v>
      </c>
      <c r="F6" s="27"/>
    </row>
    <row r="7" spans="1:6" ht="27" customHeight="1">
      <c r="A7" s="55" t="s">
        <v>121</v>
      </c>
      <c r="B7" s="55"/>
      <c r="C7" s="55"/>
      <c r="D7" s="56" t="s">
        <v>133</v>
      </c>
      <c r="E7" s="30">
        <v>492.3</v>
      </c>
      <c r="F7" s="2"/>
    </row>
    <row r="8" spans="1:6" ht="27" customHeight="1">
      <c r="A8" s="55" t="s">
        <v>122</v>
      </c>
      <c r="B8" s="55" t="s">
        <v>114</v>
      </c>
      <c r="C8" s="55"/>
      <c r="D8" s="56" t="s">
        <v>134</v>
      </c>
      <c r="E8" s="30">
        <v>356.3</v>
      </c>
      <c r="F8" s="2"/>
    </row>
    <row r="9" spans="1:6" ht="27" customHeight="1">
      <c r="A9" s="55" t="s">
        <v>123</v>
      </c>
      <c r="B9" s="55" t="s">
        <v>115</v>
      </c>
      <c r="C9" s="55" t="s">
        <v>120</v>
      </c>
      <c r="D9" s="56" t="s">
        <v>135</v>
      </c>
      <c r="E9" s="30">
        <v>356.3</v>
      </c>
      <c r="F9" s="2"/>
    </row>
    <row r="10" spans="1:6" ht="27" customHeight="1">
      <c r="A10" s="55" t="s">
        <v>123</v>
      </c>
      <c r="B10" s="55" t="s">
        <v>207</v>
      </c>
      <c r="C10" s="55"/>
      <c r="D10" s="56" t="s">
        <v>209</v>
      </c>
      <c r="E10" s="30">
        <v>136</v>
      </c>
      <c r="F10" s="2"/>
    </row>
    <row r="11" spans="1:6" ht="27" customHeight="1">
      <c r="A11" s="55" t="s">
        <v>123</v>
      </c>
      <c r="B11" s="55" t="s">
        <v>207</v>
      </c>
      <c r="C11" s="55" t="s">
        <v>207</v>
      </c>
      <c r="D11" s="56" t="s">
        <v>208</v>
      </c>
      <c r="E11" s="30">
        <v>136</v>
      </c>
      <c r="F11" s="2"/>
    </row>
    <row r="12" spans="1:6" ht="27" customHeight="1">
      <c r="A12" s="55" t="s">
        <v>124</v>
      </c>
      <c r="B12" s="55"/>
      <c r="C12" s="55"/>
      <c r="D12" s="56" t="s">
        <v>136</v>
      </c>
      <c r="E12" s="30">
        <v>63.97</v>
      </c>
      <c r="F12" s="2"/>
    </row>
    <row r="13" spans="1:6" ht="27" customHeight="1">
      <c r="A13" s="55" t="s">
        <v>125</v>
      </c>
      <c r="B13" s="55" t="s">
        <v>116</v>
      </c>
      <c r="C13" s="55"/>
      <c r="D13" s="56" t="s">
        <v>137</v>
      </c>
      <c r="E13" s="30">
        <v>63.97</v>
      </c>
      <c r="F13" s="2"/>
    </row>
    <row r="14" spans="1:6" ht="27" customHeight="1">
      <c r="A14" s="55" t="s">
        <v>126</v>
      </c>
      <c r="B14" s="55" t="s">
        <v>117</v>
      </c>
      <c r="C14" s="55" t="s">
        <v>120</v>
      </c>
      <c r="D14" s="56" t="s">
        <v>138</v>
      </c>
      <c r="E14" s="30">
        <v>63.97</v>
      </c>
      <c r="F14" s="2"/>
    </row>
    <row r="15" spans="1:6" ht="27" customHeight="1">
      <c r="A15" s="55" t="s">
        <v>127</v>
      </c>
      <c r="B15" s="55"/>
      <c r="C15" s="55"/>
      <c r="D15" s="56" t="s">
        <v>139</v>
      </c>
      <c r="E15" s="30">
        <v>28.13</v>
      </c>
      <c r="F15" s="2"/>
    </row>
    <row r="16" spans="1:6" ht="27" customHeight="1">
      <c r="A16" s="55" t="s">
        <v>128</v>
      </c>
      <c r="B16" s="55" t="s">
        <v>118</v>
      </c>
      <c r="C16" s="55"/>
      <c r="D16" s="56" t="s">
        <v>140</v>
      </c>
      <c r="E16" s="30">
        <v>28.13</v>
      </c>
      <c r="F16" s="2"/>
    </row>
    <row r="17" spans="1:6" ht="27" customHeight="1">
      <c r="A17" s="55" t="s">
        <v>129</v>
      </c>
      <c r="B17" s="55" t="s">
        <v>119</v>
      </c>
      <c r="C17" s="55" t="s">
        <v>120</v>
      </c>
      <c r="D17" s="56" t="s">
        <v>141</v>
      </c>
      <c r="E17" s="30">
        <v>28.13</v>
      </c>
      <c r="F17" s="2"/>
    </row>
    <row r="18" spans="1:6" ht="27" customHeight="1">
      <c r="A18" s="55" t="s">
        <v>195</v>
      </c>
      <c r="B18" s="55"/>
      <c r="C18" s="55"/>
      <c r="D18" s="56" t="s">
        <v>198</v>
      </c>
      <c r="E18" s="30">
        <v>100.82</v>
      </c>
      <c r="F18" s="2"/>
    </row>
    <row r="19" spans="1:6" ht="27" customHeight="1">
      <c r="A19" s="55" t="s">
        <v>195</v>
      </c>
      <c r="B19" s="55" t="s">
        <v>196</v>
      </c>
      <c r="C19" s="55"/>
      <c r="D19" s="56" t="s">
        <v>199</v>
      </c>
      <c r="E19" s="30">
        <v>100.82</v>
      </c>
      <c r="F19" s="2"/>
    </row>
    <row r="20" spans="1:6" ht="27" customHeight="1">
      <c r="A20" s="55" t="s">
        <v>195</v>
      </c>
      <c r="B20" s="55" t="s">
        <v>196</v>
      </c>
      <c r="C20" s="55" t="s">
        <v>197</v>
      </c>
      <c r="D20" s="56" t="s">
        <v>200</v>
      </c>
      <c r="E20" s="30">
        <v>100.82</v>
      </c>
      <c r="F20" s="2"/>
    </row>
    <row r="21" spans="1:6" ht="27" customHeight="1">
      <c r="A21" s="55" t="s">
        <v>130</v>
      </c>
      <c r="B21" s="55"/>
      <c r="C21" s="55"/>
      <c r="D21" s="56" t="s">
        <v>142</v>
      </c>
      <c r="E21" s="30">
        <v>126</v>
      </c>
      <c r="F21" s="2"/>
    </row>
    <row r="22" spans="1:6" ht="27" customHeight="1">
      <c r="A22" s="55" t="s">
        <v>131</v>
      </c>
      <c r="B22" s="55" t="s">
        <v>185</v>
      </c>
      <c r="C22" s="55"/>
      <c r="D22" s="56" t="s">
        <v>188</v>
      </c>
      <c r="E22" s="30">
        <v>126</v>
      </c>
      <c r="F22" s="2"/>
    </row>
    <row r="23" spans="1:6" ht="27" customHeight="1">
      <c r="A23" s="55" t="s">
        <v>132</v>
      </c>
      <c r="B23" s="55" t="s">
        <v>185</v>
      </c>
      <c r="C23" s="55" t="s">
        <v>186</v>
      </c>
      <c r="D23" s="56" t="s">
        <v>190</v>
      </c>
      <c r="E23" s="30">
        <v>126</v>
      </c>
      <c r="F23" s="2"/>
    </row>
    <row r="24" spans="1:6" ht="27" customHeight="1">
      <c r="A24" s="19" t="s">
        <v>37</v>
      </c>
      <c r="B24" s="2"/>
      <c r="C24" s="2"/>
      <c r="D24" s="2"/>
      <c r="E24" s="2"/>
      <c r="F24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6"/>
  <sheetViews>
    <sheetView showGridLines="0" showZeros="0" workbookViewId="0">
      <selection activeCell="E14" sqref="E14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89" customWidth="1"/>
    <col min="5" max="5" width="33.1640625" customWidth="1"/>
  </cols>
  <sheetData>
    <row r="1" spans="1:256" ht="14.25" customHeight="1">
      <c r="A1" s="43"/>
      <c r="B1" s="43"/>
      <c r="C1" s="43"/>
      <c r="D1" s="91"/>
      <c r="E1" s="43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</row>
    <row r="2" spans="1:256" ht="21" customHeight="1">
      <c r="A2" s="99" t="s">
        <v>82</v>
      </c>
      <c r="B2" s="99"/>
      <c r="C2" s="99"/>
      <c r="D2" s="99"/>
      <c r="E2" s="99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20.25" customHeight="1">
      <c r="A3" s="61" t="s">
        <v>194</v>
      </c>
      <c r="B3" s="43"/>
      <c r="C3" s="44"/>
      <c r="D3" s="91"/>
      <c r="E3" s="45" t="s">
        <v>103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s="42" customFormat="1" ht="31.5" customHeight="1">
      <c r="A4" s="46" t="s">
        <v>47</v>
      </c>
      <c r="B4" s="47" t="s">
        <v>94</v>
      </c>
      <c r="C4" s="47" t="s">
        <v>61</v>
      </c>
      <c r="D4" s="92" t="s">
        <v>14</v>
      </c>
      <c r="E4" s="47" t="s">
        <v>93</v>
      </c>
      <c r="G4"/>
      <c r="H4"/>
      <c r="I4"/>
    </row>
    <row r="5" spans="1:256" s="59" customFormat="1" ht="20.100000000000001" customHeight="1">
      <c r="A5" s="57"/>
      <c r="B5" s="57"/>
      <c r="C5" s="57"/>
      <c r="D5" s="93" t="s">
        <v>19</v>
      </c>
      <c r="E5" s="58">
        <f>E6+E13+E24</f>
        <v>549.22059999999999</v>
      </c>
      <c r="G5" s="28"/>
      <c r="H5" s="28"/>
      <c r="I5" s="28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</row>
    <row r="6" spans="1:256" ht="20.100000000000001" customHeight="1">
      <c r="A6" s="57" t="s">
        <v>162</v>
      </c>
      <c r="B6" s="57" t="s">
        <v>143</v>
      </c>
      <c r="C6" s="57" t="s">
        <v>171</v>
      </c>
      <c r="D6" s="93" t="s">
        <v>62</v>
      </c>
      <c r="E6" s="58">
        <f>SUM(E7:E12)</f>
        <v>397.17130000000003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</row>
    <row r="7" spans="1:256" ht="20.100000000000001" customHeight="1">
      <c r="A7" s="57" t="s">
        <v>163</v>
      </c>
      <c r="B7" s="57" t="s">
        <v>144</v>
      </c>
      <c r="C7" s="57" t="s">
        <v>172</v>
      </c>
      <c r="D7" s="93" t="s">
        <v>151</v>
      </c>
      <c r="E7" s="58">
        <f>122.9256+75.3796</f>
        <v>198.30520000000001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</row>
    <row r="8" spans="1:256" ht="20.100000000000001" customHeight="1">
      <c r="A8" s="57" t="s">
        <v>163</v>
      </c>
      <c r="B8" s="57" t="s">
        <v>144</v>
      </c>
      <c r="C8" s="57" t="s">
        <v>173</v>
      </c>
      <c r="D8" s="93" t="s">
        <v>152</v>
      </c>
      <c r="E8" s="58">
        <f>71.74+8.44</f>
        <v>80.179999999999993</v>
      </c>
      <c r="F8" s="5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</row>
    <row r="9" spans="1:256" ht="20.100000000000001" customHeight="1">
      <c r="A9" s="57" t="s">
        <v>163</v>
      </c>
      <c r="B9" s="57" t="s">
        <v>144</v>
      </c>
      <c r="C9" s="57" t="s">
        <v>174</v>
      </c>
      <c r="D9" s="93" t="s">
        <v>153</v>
      </c>
      <c r="E9" s="58">
        <f>10.2438+1.0733</f>
        <v>11.3171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</row>
    <row r="10" spans="1:256" ht="20.100000000000001" customHeight="1">
      <c r="A10" s="57" t="s">
        <v>164</v>
      </c>
      <c r="B10" s="57" t="s">
        <v>145</v>
      </c>
      <c r="C10" s="57" t="s">
        <v>175</v>
      </c>
      <c r="D10" s="93" t="s">
        <v>154</v>
      </c>
      <c r="E10" s="58">
        <f>40.9819+10.9786</f>
        <v>51.960500000000003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</row>
    <row r="11" spans="1:256" ht="19.5" customHeight="1">
      <c r="A11" s="57" t="s">
        <v>164</v>
      </c>
      <c r="B11" s="57" t="s">
        <v>145</v>
      </c>
      <c r="C11" s="57" t="s">
        <v>176</v>
      </c>
      <c r="D11" s="93" t="s">
        <v>155</v>
      </c>
      <c r="E11" s="58">
        <f>22.8476+5.2847</f>
        <v>28.132300000000001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</row>
    <row r="12" spans="1:256" ht="20.100000000000001" customHeight="1">
      <c r="A12" s="57" t="s">
        <v>165</v>
      </c>
      <c r="B12" s="57" t="s">
        <v>146</v>
      </c>
      <c r="C12" s="57" t="s">
        <v>177</v>
      </c>
      <c r="D12" s="93" t="s">
        <v>146</v>
      </c>
      <c r="E12" s="58">
        <f>24.5891+2.6871</f>
        <v>27.276199999999999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20.100000000000001" customHeight="1">
      <c r="A13" s="57" t="s">
        <v>166</v>
      </c>
      <c r="B13" s="57" t="s">
        <v>147</v>
      </c>
      <c r="C13" s="57" t="s">
        <v>178</v>
      </c>
      <c r="D13" s="93" t="s">
        <v>156</v>
      </c>
      <c r="E13" s="58">
        <f>SUM(E14:E23)</f>
        <v>87.199299999999994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20.100000000000001" customHeight="1">
      <c r="A14" s="57" t="s">
        <v>167</v>
      </c>
      <c r="B14" s="57" t="s">
        <v>148</v>
      </c>
      <c r="C14" s="57" t="s">
        <v>179</v>
      </c>
      <c r="D14" s="93" t="s">
        <v>157</v>
      </c>
      <c r="E14" s="58">
        <f>10.2+1.2</f>
        <v>11.399999999999999</v>
      </c>
    </row>
    <row r="15" spans="1:256" ht="20.100000000000001" customHeight="1">
      <c r="A15" s="57" t="s">
        <v>167</v>
      </c>
      <c r="B15" s="57" t="s">
        <v>148</v>
      </c>
      <c r="C15" s="57" t="s">
        <v>180</v>
      </c>
      <c r="D15" s="93" t="s">
        <v>158</v>
      </c>
      <c r="E15" s="58">
        <f>3.8933+0.4264</f>
        <v>4.3197000000000001</v>
      </c>
    </row>
    <row r="16" spans="1:256" ht="20.100000000000001" customHeight="1">
      <c r="A16" s="57" t="s">
        <v>167</v>
      </c>
      <c r="B16" s="57" t="s">
        <v>148</v>
      </c>
      <c r="C16" s="57" t="s">
        <v>181</v>
      </c>
      <c r="D16" s="93" t="s">
        <v>159</v>
      </c>
      <c r="E16" s="58">
        <f>5.84+0.6396</f>
        <v>6.4795999999999996</v>
      </c>
    </row>
    <row r="17" spans="1:5" ht="20.100000000000001" customHeight="1">
      <c r="A17" s="98" t="s">
        <v>217</v>
      </c>
      <c r="B17" s="98" t="s">
        <v>218</v>
      </c>
      <c r="C17" s="98" t="s">
        <v>223</v>
      </c>
      <c r="D17" s="93" t="s">
        <v>210</v>
      </c>
      <c r="E17" s="58">
        <v>8</v>
      </c>
    </row>
    <row r="18" spans="1:5" ht="20.100000000000001" customHeight="1">
      <c r="A18" s="98" t="s">
        <v>219</v>
      </c>
      <c r="B18" s="98" t="s">
        <v>220</v>
      </c>
      <c r="C18" s="98" t="s">
        <v>224</v>
      </c>
      <c r="D18" s="93" t="s">
        <v>211</v>
      </c>
      <c r="E18" s="58">
        <v>20</v>
      </c>
    </row>
    <row r="19" spans="1:5" ht="20.100000000000001" customHeight="1">
      <c r="A19" s="98" t="s">
        <v>221</v>
      </c>
      <c r="B19" s="98" t="s">
        <v>222</v>
      </c>
      <c r="C19" s="98" t="s">
        <v>225</v>
      </c>
      <c r="D19" s="93" t="s">
        <v>212</v>
      </c>
      <c r="E19" s="58">
        <v>5</v>
      </c>
    </row>
    <row r="20" spans="1:5" ht="20.100000000000001" customHeight="1">
      <c r="A20" s="57" t="s">
        <v>167</v>
      </c>
      <c r="B20" s="57" t="s">
        <v>148</v>
      </c>
      <c r="C20" s="98" t="s">
        <v>226</v>
      </c>
      <c r="D20" s="93" t="s">
        <v>213</v>
      </c>
      <c r="E20" s="58">
        <v>6</v>
      </c>
    </row>
    <row r="21" spans="1:5" ht="20.100000000000001" customHeight="1">
      <c r="A21" s="57" t="s">
        <v>167</v>
      </c>
      <c r="B21" s="57" t="s">
        <v>148</v>
      </c>
      <c r="C21" s="98" t="s">
        <v>227</v>
      </c>
      <c r="D21" s="93" t="s">
        <v>214</v>
      </c>
      <c r="E21" s="58">
        <v>1</v>
      </c>
    </row>
    <row r="22" spans="1:5" ht="20.100000000000001" customHeight="1">
      <c r="A22" s="57" t="s">
        <v>167</v>
      </c>
      <c r="B22" s="57" t="s">
        <v>148</v>
      </c>
      <c r="C22" s="98" t="s">
        <v>228</v>
      </c>
      <c r="D22" s="93" t="s">
        <v>215</v>
      </c>
      <c r="E22" s="58">
        <v>10</v>
      </c>
    </row>
    <row r="23" spans="1:5" ht="20.100000000000001" customHeight="1">
      <c r="A23" s="57" t="s">
        <v>167</v>
      </c>
      <c r="B23" s="57" t="s">
        <v>148</v>
      </c>
      <c r="C23" s="98" t="s">
        <v>229</v>
      </c>
      <c r="D23" s="93" t="s">
        <v>216</v>
      </c>
      <c r="E23" s="58">
        <v>15</v>
      </c>
    </row>
    <row r="24" spans="1:5" ht="20.100000000000001" customHeight="1">
      <c r="A24" s="57" t="s">
        <v>168</v>
      </c>
      <c r="B24" s="57" t="s">
        <v>2</v>
      </c>
      <c r="C24" s="57" t="s">
        <v>182</v>
      </c>
      <c r="D24" s="93" t="s">
        <v>2</v>
      </c>
      <c r="E24" s="58">
        <f>SUM(E25:E26)</f>
        <v>64.849999999999994</v>
      </c>
    </row>
    <row r="25" spans="1:5" ht="20.100000000000001" customHeight="1">
      <c r="A25" s="57" t="s">
        <v>169</v>
      </c>
      <c r="B25" s="57" t="s">
        <v>149</v>
      </c>
      <c r="C25" s="57" t="s">
        <v>183</v>
      </c>
      <c r="D25" s="93" t="s">
        <v>160</v>
      </c>
      <c r="E25" s="58">
        <f>0.876</f>
        <v>0.876</v>
      </c>
    </row>
    <row r="26" spans="1:5" ht="20.100000000000001" customHeight="1">
      <c r="A26" s="57" t="s">
        <v>170</v>
      </c>
      <c r="B26" s="57" t="s">
        <v>150</v>
      </c>
      <c r="C26" s="57" t="s">
        <v>184</v>
      </c>
      <c r="D26" s="93" t="s">
        <v>161</v>
      </c>
      <c r="E26" s="58">
        <f>63.974</f>
        <v>63.973999999999997</v>
      </c>
    </row>
  </sheetData>
  <sheetProtection formatCells="0" formatColumns="0" formatRows="0"/>
  <mergeCells count="1">
    <mergeCell ref="A2:E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topLeftCell="A10" workbookViewId="0">
      <selection activeCell="F8" sqref="F8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9" t="s">
        <v>44</v>
      </c>
      <c r="B1" s="99"/>
      <c r="C1" s="99"/>
      <c r="D1" s="99"/>
      <c r="E1" s="99"/>
      <c r="F1" s="99"/>
      <c r="G1" s="3"/>
    </row>
    <row r="2" spans="1:7" ht="21" customHeight="1">
      <c r="A2" s="119" t="s">
        <v>191</v>
      </c>
      <c r="B2" s="120"/>
      <c r="C2" s="120"/>
      <c r="E2" s="2"/>
      <c r="F2" s="4" t="s">
        <v>103</v>
      </c>
      <c r="G2" s="2"/>
    </row>
    <row r="3" spans="1:7" ht="21" customHeight="1">
      <c r="A3" s="6" t="s">
        <v>92</v>
      </c>
      <c r="B3" s="35"/>
      <c r="C3" s="121" t="s">
        <v>35</v>
      </c>
      <c r="D3" s="121"/>
      <c r="E3" s="121"/>
      <c r="F3" s="121"/>
      <c r="G3" s="2"/>
    </row>
    <row r="4" spans="1:7" ht="21" customHeight="1">
      <c r="A4" s="7" t="s">
        <v>3</v>
      </c>
      <c r="B4" s="20" t="s">
        <v>9</v>
      </c>
      <c r="C4" s="36" t="s">
        <v>3</v>
      </c>
      <c r="D4" s="39" t="s">
        <v>19</v>
      </c>
      <c r="E4" s="40" t="s">
        <v>70</v>
      </c>
      <c r="F4" s="40" t="s">
        <v>68</v>
      </c>
      <c r="G4" s="2"/>
    </row>
    <row r="5" spans="1:7" s="28" customFormat="1" ht="21" customHeight="1">
      <c r="A5" s="29" t="s">
        <v>15</v>
      </c>
      <c r="B5" s="30">
        <f>SUM(B6:B12)</f>
        <v>0</v>
      </c>
      <c r="C5" s="26" t="s">
        <v>13</v>
      </c>
      <c r="D5" s="30">
        <f>E5</f>
        <v>492.3</v>
      </c>
      <c r="E5" s="25">
        <v>492.3</v>
      </c>
      <c r="F5" s="64"/>
      <c r="G5" s="27"/>
    </row>
    <row r="6" spans="1:7" s="28" customFormat="1" ht="21" customHeight="1">
      <c r="A6" s="29" t="s">
        <v>109</v>
      </c>
      <c r="B6" s="23"/>
      <c r="C6" s="26" t="s">
        <v>46</v>
      </c>
      <c r="D6" s="30">
        <f t="shared" ref="D6:D26" si="0">E6</f>
        <v>0</v>
      </c>
      <c r="E6" s="30"/>
      <c r="F6" s="64"/>
      <c r="G6" s="27"/>
    </row>
    <row r="7" spans="1:7" s="28" customFormat="1" ht="21" customHeight="1">
      <c r="A7" s="29" t="s">
        <v>96</v>
      </c>
      <c r="B7" s="30"/>
      <c r="C7" s="26" t="s">
        <v>48</v>
      </c>
      <c r="D7" s="30">
        <f t="shared" si="0"/>
        <v>0</v>
      </c>
      <c r="E7" s="30"/>
      <c r="F7" s="64"/>
      <c r="G7" s="27"/>
    </row>
    <row r="8" spans="1:7" s="28" customFormat="1" ht="21" customHeight="1">
      <c r="A8" s="29" t="s">
        <v>78</v>
      </c>
      <c r="B8" s="23"/>
      <c r="C8" s="26" t="s">
        <v>38</v>
      </c>
      <c r="D8" s="30">
        <f t="shared" si="0"/>
        <v>0</v>
      </c>
      <c r="E8" s="30"/>
      <c r="F8" s="64"/>
      <c r="G8" s="27"/>
    </row>
    <row r="9" spans="1:7" s="28" customFormat="1" ht="21" customHeight="1">
      <c r="A9" s="29" t="s">
        <v>41</v>
      </c>
      <c r="B9" s="25"/>
      <c r="C9" s="26" t="s">
        <v>7</v>
      </c>
      <c r="D9" s="30">
        <f t="shared" si="0"/>
        <v>0</v>
      </c>
      <c r="E9" s="30"/>
      <c r="F9" s="64"/>
      <c r="G9" s="27"/>
    </row>
    <row r="10" spans="1:7" s="28" customFormat="1" ht="21" customHeight="1">
      <c r="A10" s="29" t="s">
        <v>27</v>
      </c>
      <c r="B10" s="25"/>
      <c r="C10" s="26" t="s">
        <v>100</v>
      </c>
      <c r="D10" s="30">
        <f t="shared" si="0"/>
        <v>63.97</v>
      </c>
      <c r="E10" s="25">
        <v>63.97</v>
      </c>
      <c r="F10" s="64"/>
      <c r="G10" s="27"/>
    </row>
    <row r="11" spans="1:7" s="28" customFormat="1" ht="21" customHeight="1">
      <c r="A11" s="29" t="s">
        <v>28</v>
      </c>
      <c r="B11" s="30"/>
      <c r="C11" s="26" t="s">
        <v>90</v>
      </c>
      <c r="D11" s="30">
        <f t="shared" si="0"/>
        <v>28.13</v>
      </c>
      <c r="E11" s="25">
        <v>28.13</v>
      </c>
      <c r="F11" s="64"/>
      <c r="G11" s="27"/>
    </row>
    <row r="12" spans="1:7" s="28" customFormat="1" ht="21" customHeight="1">
      <c r="A12" s="33" t="s">
        <v>105</v>
      </c>
      <c r="B12" s="66"/>
      <c r="C12" s="26" t="s">
        <v>64</v>
      </c>
      <c r="D12" s="30">
        <f t="shared" si="0"/>
        <v>0</v>
      </c>
      <c r="E12" s="30"/>
      <c r="F12" s="64"/>
      <c r="G12" s="27"/>
    </row>
    <row r="13" spans="1:7" s="28" customFormat="1" ht="21" customHeight="1">
      <c r="A13" s="29" t="s">
        <v>77</v>
      </c>
      <c r="B13" s="30"/>
      <c r="C13" s="26" t="s">
        <v>59</v>
      </c>
      <c r="D13" s="30">
        <f t="shared" si="0"/>
        <v>100.82</v>
      </c>
      <c r="E13" s="25">
        <v>100.82</v>
      </c>
      <c r="F13" s="64"/>
      <c r="G13" s="27"/>
    </row>
    <row r="14" spans="1:7" s="28" customFormat="1" ht="21" customHeight="1">
      <c r="A14" s="29"/>
      <c r="B14" s="23"/>
      <c r="C14" s="26" t="s">
        <v>88</v>
      </c>
      <c r="D14" s="30">
        <f t="shared" si="0"/>
        <v>126</v>
      </c>
      <c r="E14" s="30">
        <v>126</v>
      </c>
      <c r="F14" s="64"/>
      <c r="G14" s="27"/>
    </row>
    <row r="15" spans="1:7" s="28" customFormat="1" ht="21" customHeight="1">
      <c r="A15" s="29"/>
      <c r="B15" s="25"/>
      <c r="C15" s="26" t="s">
        <v>95</v>
      </c>
      <c r="D15" s="30">
        <f t="shared" si="0"/>
        <v>0</v>
      </c>
      <c r="E15" s="30"/>
      <c r="F15" s="64"/>
      <c r="G15" s="27"/>
    </row>
    <row r="16" spans="1:7" s="28" customFormat="1" ht="21" customHeight="1">
      <c r="A16" s="29"/>
      <c r="B16" s="30"/>
      <c r="C16" s="21" t="s">
        <v>84</v>
      </c>
      <c r="D16" s="30">
        <f t="shared" si="0"/>
        <v>0</v>
      </c>
      <c r="E16" s="30"/>
      <c r="F16" s="64"/>
      <c r="G16" s="27"/>
    </row>
    <row r="17" spans="1:7" s="28" customFormat="1" ht="21" customHeight="1">
      <c r="A17" s="22"/>
      <c r="B17" s="31"/>
      <c r="C17" s="32" t="s">
        <v>75</v>
      </c>
      <c r="D17" s="30">
        <f t="shared" si="0"/>
        <v>0</v>
      </c>
      <c r="E17" s="30"/>
      <c r="F17" s="64"/>
      <c r="G17" s="27"/>
    </row>
    <row r="18" spans="1:7" s="28" customFormat="1" ht="21" customHeight="1">
      <c r="A18" s="22"/>
      <c r="B18" s="30"/>
      <c r="C18" s="32" t="s">
        <v>34</v>
      </c>
      <c r="D18" s="30">
        <f t="shared" si="0"/>
        <v>0</v>
      </c>
      <c r="E18" s="30"/>
      <c r="F18" s="64"/>
      <c r="G18" s="27"/>
    </row>
    <row r="19" spans="1:7" s="28" customFormat="1" ht="21" customHeight="1">
      <c r="A19" s="22"/>
      <c r="B19" s="30"/>
      <c r="C19" s="32" t="s">
        <v>102</v>
      </c>
      <c r="D19" s="30">
        <f t="shared" si="0"/>
        <v>0</v>
      </c>
      <c r="E19" s="30"/>
      <c r="F19" s="64"/>
      <c r="G19" s="27"/>
    </row>
    <row r="20" spans="1:7" s="28" customFormat="1" ht="21" customHeight="1">
      <c r="A20" s="22"/>
      <c r="B20" s="30"/>
      <c r="C20" s="32" t="s">
        <v>18</v>
      </c>
      <c r="D20" s="30">
        <f t="shared" si="0"/>
        <v>0</v>
      </c>
      <c r="E20" s="30"/>
      <c r="F20" s="64"/>
      <c r="G20" s="27"/>
    </row>
    <row r="21" spans="1:7" s="28" customFormat="1" ht="21" customHeight="1">
      <c r="A21" s="22"/>
      <c r="B21" s="30"/>
      <c r="C21" s="32" t="s">
        <v>22</v>
      </c>
      <c r="D21" s="30">
        <f t="shared" si="0"/>
        <v>0</v>
      </c>
      <c r="E21" s="30"/>
      <c r="F21" s="64"/>
      <c r="G21" s="27"/>
    </row>
    <row r="22" spans="1:7" s="28" customFormat="1" ht="21" customHeight="1">
      <c r="A22" s="22"/>
      <c r="B22" s="30"/>
      <c r="C22" s="32" t="s">
        <v>25</v>
      </c>
      <c r="D22" s="30">
        <f t="shared" si="0"/>
        <v>0</v>
      </c>
      <c r="E22" s="30"/>
      <c r="F22" s="63"/>
      <c r="G22" s="27"/>
    </row>
    <row r="23" spans="1:7" s="28" customFormat="1" ht="21.75" customHeight="1">
      <c r="A23" s="22"/>
      <c r="B23" s="30"/>
      <c r="C23" s="32" t="s">
        <v>80</v>
      </c>
      <c r="D23" s="30">
        <f t="shared" si="0"/>
        <v>0</v>
      </c>
      <c r="E23" s="30"/>
      <c r="F23" s="65"/>
      <c r="G23" s="27"/>
    </row>
    <row r="24" spans="1:7" s="28" customFormat="1" ht="21" customHeight="1">
      <c r="A24" s="22"/>
      <c r="B24" s="30"/>
      <c r="C24" s="32" t="s">
        <v>33</v>
      </c>
      <c r="D24" s="30">
        <f t="shared" si="0"/>
        <v>0</v>
      </c>
      <c r="E24" s="30"/>
      <c r="F24" s="64"/>
      <c r="G24" s="27"/>
    </row>
    <row r="25" spans="1:7" s="28" customFormat="1" ht="21" customHeight="1">
      <c r="A25" s="22"/>
      <c r="B25" s="30"/>
      <c r="C25" s="32" t="s">
        <v>65</v>
      </c>
      <c r="D25" s="30">
        <f t="shared" si="0"/>
        <v>0</v>
      </c>
      <c r="E25" s="30"/>
      <c r="F25" s="64"/>
      <c r="G25" s="27"/>
    </row>
    <row r="26" spans="1:7" s="28" customFormat="1" ht="21" customHeight="1">
      <c r="A26" s="22"/>
      <c r="B26" s="25"/>
      <c r="C26" s="32" t="s">
        <v>24</v>
      </c>
      <c r="D26" s="30">
        <f t="shared" si="0"/>
        <v>0</v>
      </c>
      <c r="E26" s="30"/>
      <c r="F26" s="63"/>
      <c r="G26" s="27"/>
    </row>
    <row r="27" spans="1:7" s="28" customFormat="1" ht="21" customHeight="1">
      <c r="A27" s="50" t="s">
        <v>113</v>
      </c>
      <c r="B27" s="30">
        <f>B5+B13</f>
        <v>0</v>
      </c>
      <c r="C27" s="51" t="s">
        <v>17</v>
      </c>
      <c r="D27" s="31">
        <f>SUM(D5:D26)</f>
        <v>811.22</v>
      </c>
      <c r="E27" s="31">
        <f>SUM(E5:E26)</f>
        <v>811.22</v>
      </c>
      <c r="F27" s="67"/>
      <c r="G27" s="27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C3:F3"/>
    <mergeCell ref="A1:F1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4"/>
  <sheetViews>
    <sheetView showGridLines="0" showZeros="0" topLeftCell="A13" workbookViewId="0">
      <selection activeCell="J11" sqref="J11"/>
    </sheetView>
  </sheetViews>
  <sheetFormatPr defaultColWidth="9.1640625" defaultRowHeight="12.75" customHeight="1"/>
  <cols>
    <col min="1" max="3" width="5.1640625" customWidth="1"/>
    <col min="4" max="4" width="23" style="89" customWidth="1"/>
    <col min="5" max="5" width="10.83203125" customWidth="1"/>
    <col min="6" max="19" width="7.6640625" customWidth="1"/>
  </cols>
  <sheetData>
    <row r="1" spans="1:19" ht="46.5" customHeight="1">
      <c r="A1" s="124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5" t="s">
        <v>193</v>
      </c>
      <c r="B2" s="5"/>
      <c r="S2" s="38" t="s">
        <v>103</v>
      </c>
    </row>
    <row r="3" spans="1:19" ht="23.25" customHeight="1">
      <c r="A3" s="122" t="s">
        <v>50</v>
      </c>
      <c r="B3" s="122"/>
      <c r="C3" s="122"/>
      <c r="D3" s="122"/>
      <c r="E3" s="122" t="s">
        <v>86</v>
      </c>
      <c r="F3" s="122" t="s">
        <v>6</v>
      </c>
      <c r="G3" s="122"/>
      <c r="H3" s="122"/>
      <c r="I3" s="122"/>
      <c r="J3" s="122"/>
      <c r="K3" s="122" t="s">
        <v>67</v>
      </c>
      <c r="L3" s="122"/>
      <c r="M3" s="122"/>
      <c r="N3" s="122"/>
      <c r="O3" s="122"/>
      <c r="P3" s="122"/>
      <c r="Q3" s="122"/>
      <c r="R3" s="122"/>
      <c r="S3" s="122"/>
    </row>
    <row r="4" spans="1:19" ht="23.25" customHeight="1">
      <c r="A4" s="122" t="s">
        <v>112</v>
      </c>
      <c r="B4" s="122"/>
      <c r="C4" s="122"/>
      <c r="D4" s="122" t="s">
        <v>29</v>
      </c>
      <c r="E4" s="122"/>
      <c r="F4" s="122" t="s">
        <v>19</v>
      </c>
      <c r="G4" s="122" t="s">
        <v>62</v>
      </c>
      <c r="H4" s="122" t="s">
        <v>11</v>
      </c>
      <c r="I4" s="122" t="s">
        <v>2</v>
      </c>
      <c r="J4" s="122" t="s">
        <v>89</v>
      </c>
      <c r="K4" s="122" t="s">
        <v>19</v>
      </c>
      <c r="L4" s="122" t="s">
        <v>2</v>
      </c>
      <c r="M4" s="122" t="s">
        <v>111</v>
      </c>
      <c r="N4" s="122" t="s">
        <v>23</v>
      </c>
      <c r="O4" s="122" t="s">
        <v>20</v>
      </c>
      <c r="P4" s="122" t="s">
        <v>101</v>
      </c>
      <c r="Q4" s="122" t="s">
        <v>5</v>
      </c>
      <c r="R4" s="122" t="s">
        <v>16</v>
      </c>
      <c r="S4" s="122" t="s">
        <v>1</v>
      </c>
    </row>
    <row r="5" spans="1:19" ht="23.25" customHeight="1">
      <c r="A5" s="37" t="s">
        <v>39</v>
      </c>
      <c r="B5" s="37" t="s">
        <v>76</v>
      </c>
      <c r="C5" s="37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s="28" customFormat="1" ht="21.6" customHeight="1">
      <c r="A6" s="95"/>
      <c r="B6" s="95"/>
      <c r="C6" s="95"/>
      <c r="D6" s="90" t="s">
        <v>19</v>
      </c>
      <c r="E6" s="62">
        <f>E7+E12+E15+E19+E22</f>
        <v>811.22</v>
      </c>
      <c r="F6" s="62">
        <f t="shared" ref="F6:N6" si="0">F7+F12+F15+F19+F22</f>
        <v>549.22</v>
      </c>
      <c r="G6" s="62">
        <f t="shared" si="0"/>
        <v>397.17</v>
      </c>
      <c r="H6" s="62">
        <f t="shared" si="0"/>
        <v>22.2</v>
      </c>
      <c r="I6" s="62">
        <f t="shared" si="0"/>
        <v>64.849999999999994</v>
      </c>
      <c r="J6" s="62">
        <f t="shared" si="0"/>
        <v>65</v>
      </c>
      <c r="K6" s="62">
        <f t="shared" si="0"/>
        <v>262</v>
      </c>
      <c r="L6" s="62">
        <f t="shared" si="0"/>
        <v>0</v>
      </c>
      <c r="M6" s="62">
        <f t="shared" si="0"/>
        <v>262</v>
      </c>
      <c r="N6" s="63">
        <f t="shared" si="0"/>
        <v>0</v>
      </c>
      <c r="O6" s="63"/>
      <c r="P6" s="63"/>
      <c r="Q6" s="68"/>
      <c r="R6" s="62"/>
      <c r="S6" s="63"/>
    </row>
    <row r="7" spans="1:19" ht="21.6" customHeight="1">
      <c r="A7" s="95" t="s">
        <v>121</v>
      </c>
      <c r="B7" s="95"/>
      <c r="C7" s="95"/>
      <c r="D7" s="90" t="s">
        <v>133</v>
      </c>
      <c r="E7" s="62">
        <f>F7</f>
        <v>356.29</v>
      </c>
      <c r="F7" s="62">
        <f>SUM(G7:J7)</f>
        <v>356.29</v>
      </c>
      <c r="G7" s="62">
        <v>270.48</v>
      </c>
      <c r="H7" s="62">
        <v>19.93</v>
      </c>
      <c r="I7" s="62">
        <v>0.88</v>
      </c>
      <c r="J7" s="62">
        <v>65</v>
      </c>
      <c r="K7" s="62">
        <v>136</v>
      </c>
      <c r="L7" s="63"/>
      <c r="M7" s="68">
        <v>136</v>
      </c>
      <c r="N7" s="63"/>
      <c r="O7" s="68"/>
      <c r="P7" s="63"/>
      <c r="Q7" s="68"/>
      <c r="R7" s="62"/>
      <c r="S7" s="63"/>
    </row>
    <row r="8" spans="1:19" ht="21.6" customHeight="1">
      <c r="A8" s="95"/>
      <c r="B8" s="95" t="s">
        <v>114</v>
      </c>
      <c r="C8" s="95"/>
      <c r="D8" s="90" t="s">
        <v>134</v>
      </c>
      <c r="E8" s="62">
        <f>F8</f>
        <v>356.29</v>
      </c>
      <c r="F8" s="62">
        <f>SUM(G8:J8)</f>
        <v>356.29</v>
      </c>
      <c r="G8" s="62">
        <v>270.48</v>
      </c>
      <c r="H8" s="62">
        <v>19.93</v>
      </c>
      <c r="I8" s="62">
        <v>0.88</v>
      </c>
      <c r="J8" s="62">
        <v>65</v>
      </c>
      <c r="K8" s="62"/>
      <c r="L8" s="63"/>
      <c r="M8" s="68"/>
      <c r="N8" s="63"/>
      <c r="O8" s="68"/>
      <c r="P8" s="63"/>
      <c r="Q8" s="68"/>
      <c r="R8" s="62"/>
      <c r="S8" s="63"/>
    </row>
    <row r="9" spans="1:19" ht="21.6" customHeight="1">
      <c r="A9" s="95" t="s">
        <v>122</v>
      </c>
      <c r="B9" s="95" t="s">
        <v>115</v>
      </c>
      <c r="C9" s="95" t="s">
        <v>120</v>
      </c>
      <c r="D9" s="90" t="s">
        <v>135</v>
      </c>
      <c r="E9" s="62">
        <f>F9</f>
        <v>356.29</v>
      </c>
      <c r="F9" s="62">
        <f>SUM(G9:J9)</f>
        <v>356.29</v>
      </c>
      <c r="G9" s="62">
        <v>270.48</v>
      </c>
      <c r="H9" s="62">
        <v>19.93</v>
      </c>
      <c r="I9" s="62">
        <v>0.88</v>
      </c>
      <c r="J9" s="62">
        <v>65</v>
      </c>
      <c r="K9" s="62"/>
      <c r="L9" s="63"/>
      <c r="M9" s="68"/>
      <c r="N9" s="63"/>
      <c r="O9" s="68"/>
      <c r="P9" s="63"/>
      <c r="Q9" s="68"/>
      <c r="R9" s="62"/>
      <c r="S9" s="63"/>
    </row>
    <row r="10" spans="1:19" ht="21.6" customHeight="1">
      <c r="A10" s="96" t="s">
        <v>206</v>
      </c>
      <c r="B10" s="96" t="s">
        <v>207</v>
      </c>
      <c r="C10" s="95"/>
      <c r="D10" s="94" t="s">
        <v>209</v>
      </c>
      <c r="E10" s="62">
        <v>136</v>
      </c>
      <c r="F10" s="62"/>
      <c r="G10" s="62"/>
      <c r="H10" s="62"/>
      <c r="I10" s="62"/>
      <c r="J10" s="62"/>
      <c r="K10" s="62">
        <v>136</v>
      </c>
      <c r="L10" s="63"/>
      <c r="M10" s="68">
        <v>136</v>
      </c>
      <c r="N10" s="63"/>
      <c r="O10" s="68"/>
      <c r="P10" s="63"/>
      <c r="Q10" s="68"/>
      <c r="R10" s="62"/>
      <c r="S10" s="63"/>
    </row>
    <row r="11" spans="1:19" ht="21.6" customHeight="1">
      <c r="A11" s="96" t="s">
        <v>206</v>
      </c>
      <c r="B11" s="96" t="s">
        <v>207</v>
      </c>
      <c r="C11" s="96" t="s">
        <v>207</v>
      </c>
      <c r="D11" s="94" t="s">
        <v>208</v>
      </c>
      <c r="E11" s="62">
        <v>136</v>
      </c>
      <c r="F11" s="62"/>
      <c r="G11" s="62"/>
      <c r="H11" s="62"/>
      <c r="I11" s="62"/>
      <c r="J11" s="62"/>
      <c r="K11" s="62">
        <v>136</v>
      </c>
      <c r="L11" s="63"/>
      <c r="M11" s="68">
        <v>136</v>
      </c>
      <c r="N11" s="63"/>
      <c r="O11" s="68"/>
      <c r="P11" s="63"/>
      <c r="Q11" s="68"/>
      <c r="R11" s="62"/>
      <c r="S11" s="63"/>
    </row>
    <row r="12" spans="1:19" ht="21.6" customHeight="1">
      <c r="A12" s="95" t="s">
        <v>124</v>
      </c>
      <c r="B12" s="95"/>
      <c r="C12" s="95"/>
      <c r="D12" s="90" t="s">
        <v>136</v>
      </c>
      <c r="E12" s="62">
        <v>63.97</v>
      </c>
      <c r="F12" s="62">
        <v>63.97</v>
      </c>
      <c r="G12" s="62"/>
      <c r="H12" s="62"/>
      <c r="I12" s="62">
        <v>63.97</v>
      </c>
      <c r="J12" s="62"/>
      <c r="K12" s="62"/>
      <c r="L12" s="63"/>
      <c r="M12" s="68"/>
      <c r="N12" s="63"/>
      <c r="O12" s="68"/>
      <c r="P12" s="63"/>
      <c r="Q12" s="68"/>
      <c r="R12" s="62"/>
      <c r="S12" s="63"/>
    </row>
    <row r="13" spans="1:19" ht="21.6" customHeight="1">
      <c r="A13" s="95"/>
      <c r="B13" s="95" t="s">
        <v>116</v>
      </c>
      <c r="C13" s="95"/>
      <c r="D13" s="90" t="s">
        <v>137</v>
      </c>
      <c r="E13" s="62">
        <v>63.97</v>
      </c>
      <c r="F13" s="62">
        <v>63.97</v>
      </c>
      <c r="G13" s="62"/>
      <c r="H13" s="62"/>
      <c r="I13" s="62">
        <v>63.97</v>
      </c>
      <c r="J13" s="62"/>
      <c r="K13" s="62"/>
      <c r="L13" s="63"/>
      <c r="M13" s="68"/>
      <c r="N13" s="63"/>
      <c r="O13" s="68"/>
      <c r="P13" s="63"/>
      <c r="Q13" s="68"/>
      <c r="R13" s="62"/>
      <c r="S13" s="63"/>
    </row>
    <row r="14" spans="1:19" ht="21.6" customHeight="1">
      <c r="A14" s="95" t="s">
        <v>125</v>
      </c>
      <c r="B14" s="95" t="s">
        <v>117</v>
      </c>
      <c r="C14" s="95" t="s">
        <v>120</v>
      </c>
      <c r="D14" s="90" t="s">
        <v>138</v>
      </c>
      <c r="E14" s="62">
        <v>63.97</v>
      </c>
      <c r="F14" s="62">
        <v>63.97</v>
      </c>
      <c r="G14" s="62"/>
      <c r="H14" s="62"/>
      <c r="I14" s="62">
        <v>63.97</v>
      </c>
      <c r="J14" s="62"/>
      <c r="K14" s="62"/>
      <c r="L14" s="63"/>
      <c r="M14" s="68"/>
      <c r="N14" s="63"/>
      <c r="O14" s="68"/>
      <c r="P14" s="63"/>
      <c r="Q14" s="68"/>
      <c r="R14" s="62"/>
      <c r="S14" s="63"/>
    </row>
    <row r="15" spans="1:19" ht="21.6" customHeight="1">
      <c r="A15" s="95" t="s">
        <v>127</v>
      </c>
      <c r="B15" s="95"/>
      <c r="C15" s="95"/>
      <c r="D15" s="90" t="s">
        <v>139</v>
      </c>
      <c r="E15" s="62">
        <v>28.13</v>
      </c>
      <c r="F15" s="62">
        <v>28.13</v>
      </c>
      <c r="G15" s="62">
        <v>28.13</v>
      </c>
      <c r="H15" s="62"/>
      <c r="I15" s="62"/>
      <c r="J15" s="62"/>
      <c r="K15" s="62"/>
      <c r="L15" s="63"/>
      <c r="M15" s="68"/>
      <c r="N15" s="63"/>
      <c r="O15" s="68"/>
      <c r="P15" s="63"/>
      <c r="Q15" s="68"/>
      <c r="R15" s="62"/>
      <c r="S15" s="63"/>
    </row>
    <row r="16" spans="1:19" ht="21.6" customHeight="1">
      <c r="A16" s="95"/>
      <c r="B16" s="95" t="s">
        <v>118</v>
      </c>
      <c r="C16" s="95"/>
      <c r="D16" s="90" t="s">
        <v>140</v>
      </c>
      <c r="E16" s="62">
        <f>SUM(E17:E18)</f>
        <v>28.130000000000003</v>
      </c>
      <c r="F16" s="62">
        <f>SUM(F17:F18)</f>
        <v>28.130000000000003</v>
      </c>
      <c r="G16" s="62">
        <f>SUM(G17:G18)</f>
        <v>28.130000000000003</v>
      </c>
      <c r="H16" s="62"/>
      <c r="I16" s="62"/>
      <c r="J16" s="62"/>
      <c r="K16" s="62"/>
      <c r="L16" s="63"/>
      <c r="M16" s="68"/>
      <c r="N16" s="63"/>
      <c r="O16" s="68"/>
      <c r="P16" s="63"/>
      <c r="Q16" s="68"/>
      <c r="R16" s="62"/>
      <c r="S16" s="63"/>
    </row>
    <row r="17" spans="1:19" ht="21.6" customHeight="1">
      <c r="A17" s="95" t="s">
        <v>128</v>
      </c>
      <c r="B17" s="95" t="s">
        <v>119</v>
      </c>
      <c r="C17" s="95" t="s">
        <v>120</v>
      </c>
      <c r="D17" s="90" t="s">
        <v>141</v>
      </c>
      <c r="E17" s="62">
        <v>22.85</v>
      </c>
      <c r="F17" s="62">
        <v>22.85</v>
      </c>
      <c r="G17" s="62">
        <v>22.85</v>
      </c>
      <c r="H17" s="62"/>
      <c r="I17" s="62"/>
      <c r="J17" s="62"/>
      <c r="K17" s="62"/>
      <c r="L17" s="63"/>
      <c r="M17" s="68"/>
      <c r="N17" s="63"/>
      <c r="O17" s="68"/>
      <c r="P17" s="63"/>
      <c r="Q17" s="68"/>
      <c r="R17" s="62"/>
      <c r="S17" s="63"/>
    </row>
    <row r="18" spans="1:19" ht="21.6" customHeight="1">
      <c r="A18" s="95" t="s">
        <v>128</v>
      </c>
      <c r="B18" s="95" t="s">
        <v>119</v>
      </c>
      <c r="C18" s="96" t="s">
        <v>204</v>
      </c>
      <c r="D18" s="94" t="s">
        <v>205</v>
      </c>
      <c r="E18" s="62">
        <v>5.28</v>
      </c>
      <c r="F18" s="62">
        <v>5.28</v>
      </c>
      <c r="G18" s="62">
        <v>5.28</v>
      </c>
      <c r="H18" s="62"/>
      <c r="I18" s="62"/>
      <c r="J18" s="62"/>
      <c r="K18" s="62"/>
      <c r="L18" s="63"/>
      <c r="M18" s="68"/>
      <c r="N18" s="63"/>
      <c r="O18" s="68"/>
      <c r="P18" s="63"/>
      <c r="Q18" s="68"/>
      <c r="R18" s="62"/>
      <c r="S18" s="63"/>
    </row>
    <row r="19" spans="1:19" ht="21.6" customHeight="1">
      <c r="A19" s="96" t="s">
        <v>195</v>
      </c>
      <c r="B19" s="95"/>
      <c r="C19" s="95"/>
      <c r="D19" s="94" t="s">
        <v>198</v>
      </c>
      <c r="E19" s="62">
        <f>F19</f>
        <v>100.83</v>
      </c>
      <c r="F19" s="62">
        <f>SUM(G19:H19)</f>
        <v>100.83</v>
      </c>
      <c r="G19" s="62">
        <v>98.56</v>
      </c>
      <c r="H19" s="62">
        <v>2.27</v>
      </c>
      <c r="I19" s="62"/>
      <c r="J19" s="62"/>
      <c r="K19" s="62"/>
      <c r="L19" s="63"/>
      <c r="M19" s="68"/>
      <c r="N19" s="63"/>
      <c r="O19" s="68"/>
      <c r="P19" s="63"/>
      <c r="Q19" s="68"/>
      <c r="R19" s="62"/>
      <c r="S19" s="63"/>
    </row>
    <row r="20" spans="1:19" ht="21.6" customHeight="1">
      <c r="A20" s="95"/>
      <c r="B20" s="96" t="s">
        <v>196</v>
      </c>
      <c r="C20" s="95"/>
      <c r="D20" s="94" t="s">
        <v>201</v>
      </c>
      <c r="E20" s="62">
        <f>F20</f>
        <v>100.83</v>
      </c>
      <c r="F20" s="62">
        <f>SUM(G20:H20)</f>
        <v>100.83</v>
      </c>
      <c r="G20" s="62">
        <v>98.56</v>
      </c>
      <c r="H20" s="62">
        <v>2.27</v>
      </c>
      <c r="I20" s="62"/>
      <c r="J20" s="62"/>
      <c r="K20" s="62"/>
      <c r="L20" s="63"/>
      <c r="M20" s="68"/>
      <c r="N20" s="63"/>
      <c r="O20" s="68"/>
      <c r="P20" s="63"/>
      <c r="Q20" s="68"/>
      <c r="R20" s="62"/>
      <c r="S20" s="63"/>
    </row>
    <row r="21" spans="1:19" ht="21.6" customHeight="1">
      <c r="A21" s="96" t="s">
        <v>195</v>
      </c>
      <c r="B21" s="96" t="s">
        <v>196</v>
      </c>
      <c r="C21" s="96" t="s">
        <v>197</v>
      </c>
      <c r="D21" s="94" t="s">
        <v>202</v>
      </c>
      <c r="E21" s="62">
        <f>F21</f>
        <v>100.83</v>
      </c>
      <c r="F21" s="62">
        <f>SUM(G21:H21)</f>
        <v>100.83</v>
      </c>
      <c r="G21" s="62">
        <v>98.56</v>
      </c>
      <c r="H21" s="62">
        <v>2.27</v>
      </c>
      <c r="I21" s="62"/>
      <c r="J21" s="62"/>
      <c r="K21" s="62"/>
      <c r="L21" s="63"/>
      <c r="M21" s="68"/>
      <c r="N21" s="63"/>
      <c r="O21" s="68"/>
      <c r="P21" s="63"/>
      <c r="Q21" s="68"/>
      <c r="R21" s="62"/>
      <c r="S21" s="63"/>
    </row>
    <row r="22" spans="1:19" ht="21.6" customHeight="1">
      <c r="A22" s="95" t="s">
        <v>130</v>
      </c>
      <c r="B22" s="95"/>
      <c r="C22" s="95"/>
      <c r="D22" s="90" t="s">
        <v>142</v>
      </c>
      <c r="E22" s="63">
        <v>262</v>
      </c>
      <c r="F22" s="62"/>
      <c r="G22" s="62"/>
      <c r="H22" s="62"/>
      <c r="I22" s="62"/>
      <c r="J22" s="63"/>
      <c r="K22" s="68">
        <v>126</v>
      </c>
      <c r="L22" s="63"/>
      <c r="M22" s="68">
        <v>126</v>
      </c>
      <c r="N22" s="63"/>
      <c r="O22" s="68"/>
      <c r="P22" s="63"/>
      <c r="Q22" s="68"/>
      <c r="R22" s="62"/>
      <c r="S22" s="63"/>
    </row>
    <row r="23" spans="1:19" ht="21.6" customHeight="1">
      <c r="A23" s="95"/>
      <c r="B23" s="96" t="s">
        <v>185</v>
      </c>
      <c r="C23" s="95"/>
      <c r="D23" s="90" t="s">
        <v>187</v>
      </c>
      <c r="E23" s="63">
        <v>262</v>
      </c>
      <c r="F23" s="62"/>
      <c r="G23" s="62"/>
      <c r="H23" s="62"/>
      <c r="I23" s="62"/>
      <c r="J23" s="63"/>
      <c r="K23" s="68">
        <v>126</v>
      </c>
      <c r="L23" s="63"/>
      <c r="M23" s="68">
        <v>126</v>
      </c>
      <c r="N23" s="63"/>
      <c r="O23" s="68"/>
      <c r="P23" s="63"/>
      <c r="Q23" s="68"/>
      <c r="R23" s="62"/>
      <c r="S23" s="63"/>
    </row>
    <row r="24" spans="1:19" ht="21.6" customHeight="1">
      <c r="A24" s="95" t="s">
        <v>131</v>
      </c>
      <c r="B24" s="96" t="s">
        <v>185</v>
      </c>
      <c r="C24" s="96" t="s">
        <v>186</v>
      </c>
      <c r="D24" s="90" t="s">
        <v>189</v>
      </c>
      <c r="E24" s="63">
        <v>262</v>
      </c>
      <c r="F24" s="62"/>
      <c r="G24" s="62"/>
      <c r="H24" s="62"/>
      <c r="I24" s="62"/>
      <c r="J24" s="63"/>
      <c r="K24" s="68">
        <v>126</v>
      </c>
      <c r="L24" s="63"/>
      <c r="M24" s="68">
        <v>126</v>
      </c>
      <c r="N24" s="63"/>
      <c r="O24" s="68"/>
      <c r="P24" s="63"/>
      <c r="Q24" s="68"/>
      <c r="R24" s="62"/>
      <c r="S24" s="63"/>
    </row>
  </sheetData>
  <sheetProtection formatCells="0" formatColumns="0" formatRows="0"/>
  <mergeCells count="21">
    <mergeCell ref="A1:S1"/>
    <mergeCell ref="K3:S3"/>
    <mergeCell ref="K4:K5"/>
    <mergeCell ref="L4:L5"/>
    <mergeCell ref="M4:M5"/>
    <mergeCell ref="N4:N5"/>
    <mergeCell ref="O4:O5"/>
    <mergeCell ref="P4:P5"/>
    <mergeCell ref="F3:J3"/>
    <mergeCell ref="F4:F5"/>
    <mergeCell ref="S4:S5"/>
    <mergeCell ref="Q4:Q5"/>
    <mergeCell ref="A3:D3"/>
    <mergeCell ref="A4:C4"/>
    <mergeCell ref="D4:D5"/>
    <mergeCell ref="E3:E5"/>
    <mergeCell ref="R4:R5"/>
    <mergeCell ref="J4:J5"/>
    <mergeCell ref="G4:G5"/>
    <mergeCell ref="H4:H5"/>
    <mergeCell ref="I4:I5"/>
  </mergeCells>
  <phoneticPr fontId="0" type="noConversion"/>
  <printOptions horizontalCentered="1" gridLines="1"/>
  <pageMargins left="0.74803149606299213" right="0.74803149606299213" top="0.82677165354330717" bottom="0.70866141732283472" header="0.51181102362204722" footer="0.51181102362204722"/>
  <pageSetup scale="90"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X15" sqref="X15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5"/>
      <c r="B1" s="124" t="s">
        <v>83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28" customFormat="1" ht="18.75" customHeight="1">
      <c r="A2" s="28" t="s">
        <v>193</v>
      </c>
      <c r="S2" s="75" t="s">
        <v>103</v>
      </c>
    </row>
    <row r="3" spans="1:20" ht="23.25" customHeight="1">
      <c r="A3" s="122" t="s">
        <v>50</v>
      </c>
      <c r="B3" s="122"/>
      <c r="C3" s="122"/>
      <c r="D3" s="122"/>
      <c r="E3" s="122" t="s">
        <v>86</v>
      </c>
      <c r="F3" s="122" t="s">
        <v>6</v>
      </c>
      <c r="G3" s="122"/>
      <c r="H3" s="122"/>
      <c r="I3" s="122"/>
      <c r="J3" s="122"/>
      <c r="K3" s="122" t="s">
        <v>67</v>
      </c>
      <c r="L3" s="122"/>
      <c r="M3" s="122"/>
      <c r="N3" s="122"/>
      <c r="O3" s="122"/>
      <c r="P3" s="122"/>
      <c r="Q3" s="122"/>
      <c r="R3" s="122"/>
      <c r="S3" s="122"/>
    </row>
    <row r="4" spans="1:20" ht="23.25" customHeight="1">
      <c r="A4" s="122" t="s">
        <v>112</v>
      </c>
      <c r="B4" s="122"/>
      <c r="C4" s="122"/>
      <c r="D4" s="122" t="s">
        <v>29</v>
      </c>
      <c r="E4" s="122"/>
      <c r="F4" s="122" t="s">
        <v>19</v>
      </c>
      <c r="G4" s="122" t="s">
        <v>62</v>
      </c>
      <c r="H4" s="122" t="s">
        <v>11</v>
      </c>
      <c r="I4" s="122" t="s">
        <v>2</v>
      </c>
      <c r="J4" s="122" t="s">
        <v>89</v>
      </c>
      <c r="K4" s="122" t="s">
        <v>19</v>
      </c>
      <c r="L4" s="122" t="s">
        <v>2</v>
      </c>
      <c r="M4" s="122" t="s">
        <v>111</v>
      </c>
      <c r="N4" s="122" t="s">
        <v>23</v>
      </c>
      <c r="O4" s="122" t="s">
        <v>20</v>
      </c>
      <c r="P4" s="122" t="s">
        <v>101</v>
      </c>
      <c r="Q4" s="122" t="s">
        <v>5</v>
      </c>
      <c r="R4" s="122" t="s">
        <v>16</v>
      </c>
      <c r="S4" s="122" t="s">
        <v>1</v>
      </c>
    </row>
    <row r="5" spans="1:20" ht="23.25" customHeight="1">
      <c r="A5" s="37" t="s">
        <v>39</v>
      </c>
      <c r="B5" s="37" t="s">
        <v>76</v>
      </c>
      <c r="C5" s="37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28" customFormat="1" ht="35.25" customHeight="1">
      <c r="A6" s="69"/>
      <c r="B6" s="69"/>
      <c r="C6" s="69"/>
      <c r="D6" s="70"/>
      <c r="E6" s="62"/>
      <c r="F6" s="71"/>
      <c r="G6" s="71"/>
      <c r="H6" s="71"/>
      <c r="I6" s="71"/>
      <c r="J6" s="71"/>
      <c r="K6" s="71"/>
      <c r="L6" s="72"/>
      <c r="M6" s="73"/>
      <c r="N6" s="72"/>
      <c r="O6" s="73"/>
      <c r="P6" s="72"/>
      <c r="Q6" s="74"/>
      <c r="R6" s="73"/>
      <c r="S6" s="72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B1:S1"/>
    <mergeCell ref="K3:S3"/>
    <mergeCell ref="K4:K5"/>
    <mergeCell ref="L4:L5"/>
    <mergeCell ref="M4:M5"/>
    <mergeCell ref="N4:N5"/>
    <mergeCell ref="O4:O5"/>
    <mergeCell ref="P4:P5"/>
    <mergeCell ref="F3:J3"/>
    <mergeCell ref="F4:F5"/>
    <mergeCell ref="S4:S5"/>
    <mergeCell ref="Q4:Q5"/>
    <mergeCell ref="A3:D3"/>
    <mergeCell ref="A4:C4"/>
    <mergeCell ref="D4:D5"/>
    <mergeCell ref="E3:E5"/>
    <mergeCell ref="R4:R5"/>
    <mergeCell ref="J4:J5"/>
    <mergeCell ref="G4:G5"/>
    <mergeCell ref="H4:H5"/>
    <mergeCell ref="I4:I5"/>
  </mergeCells>
  <phoneticPr fontId="0" type="noConversion"/>
  <printOptions gridLines="1"/>
  <pageMargins left="0.74803149606299213" right="0.59" top="0.98425196850393704" bottom="0.98425196850393704" header="0.51181102362204722" footer="0.51181102362204722"/>
  <pageSetup scale="95"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topLeftCell="A10" workbookViewId="0">
      <selection activeCell="D13" sqref="D13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127" t="s">
        <v>51</v>
      </c>
      <c r="B2" s="127"/>
      <c r="C2" s="15"/>
    </row>
    <row r="3" spans="1:6" s="17" customFormat="1" ht="20.100000000000001" customHeight="1">
      <c r="A3" s="88" t="s">
        <v>193</v>
      </c>
      <c r="B3" s="16" t="s">
        <v>57</v>
      </c>
    </row>
    <row r="4" spans="1:6" ht="35.1" customHeight="1">
      <c r="A4" s="18" t="s">
        <v>71</v>
      </c>
      <c r="B4" s="48" t="s">
        <v>45</v>
      </c>
    </row>
    <row r="5" spans="1:6" s="79" customFormat="1" ht="35.1" customHeight="1">
      <c r="A5" s="80" t="s">
        <v>54</v>
      </c>
      <c r="B5" s="81">
        <v>56</v>
      </c>
      <c r="C5" s="78"/>
    </row>
    <row r="6" spans="1:6" s="79" customFormat="1" ht="35.1" customHeight="1">
      <c r="A6" s="82" t="s">
        <v>81</v>
      </c>
      <c r="B6" s="77">
        <f>SUM(B7:B9)</f>
        <v>8</v>
      </c>
      <c r="C6" s="78"/>
    </row>
    <row r="7" spans="1:6" s="28" customFormat="1" ht="35.1" customHeight="1">
      <c r="A7" s="86" t="s">
        <v>53</v>
      </c>
      <c r="B7" s="84">
        <v>0</v>
      </c>
      <c r="F7" s="87"/>
    </row>
    <row r="8" spans="1:6" s="28" customFormat="1" ht="35.1" customHeight="1">
      <c r="A8" s="85" t="s">
        <v>49</v>
      </c>
      <c r="B8" s="81">
        <v>8</v>
      </c>
    </row>
    <row r="9" spans="1:6" s="28" customFormat="1" ht="35.1" customHeight="1">
      <c r="A9" s="85" t="s">
        <v>66</v>
      </c>
      <c r="B9" s="77">
        <f>SUM(B10:B11)</f>
        <v>0</v>
      </c>
    </row>
    <row r="10" spans="1:6" s="28" customFormat="1" ht="35.1" customHeight="1">
      <c r="A10" s="83" t="s">
        <v>40</v>
      </c>
      <c r="B10" s="84"/>
    </row>
    <row r="11" spans="1:6" s="28" customFormat="1" ht="35.1" customHeight="1">
      <c r="A11" s="83" t="s">
        <v>52</v>
      </c>
      <c r="B11" s="81"/>
    </row>
    <row r="12" spans="1:6" s="79" customFormat="1" ht="35.1" customHeight="1">
      <c r="A12" s="76" t="s">
        <v>56</v>
      </c>
      <c r="B12" s="77">
        <f>SUM(B13:B14)</f>
        <v>48</v>
      </c>
      <c r="C12" s="78"/>
    </row>
    <row r="13" spans="1:6" s="28" customFormat="1" ht="35.1" customHeight="1">
      <c r="A13" s="83" t="s">
        <v>30</v>
      </c>
      <c r="B13" s="84">
        <v>40</v>
      </c>
    </row>
    <row r="14" spans="1:6" s="28" customFormat="1" ht="35.1" customHeight="1">
      <c r="A14" s="83" t="s">
        <v>43</v>
      </c>
      <c r="B14" s="77">
        <v>8</v>
      </c>
    </row>
    <row r="15" spans="1:6" ht="104.25" customHeight="1">
      <c r="A15" s="125" t="s">
        <v>36</v>
      </c>
      <c r="B15" s="126"/>
    </row>
  </sheetData>
  <sheetProtection formatCells="0" formatColumns="0" formatRows="0"/>
  <mergeCells count="2">
    <mergeCell ref="A15:B15"/>
    <mergeCell ref="A2:B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12</vt:i4>
      </vt:variant>
    </vt:vector>
  </HeadingPairs>
  <TitlesOfParts>
    <vt:vector size="20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'（表八）“三公”经费预算表'!Print_Area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'（表一）部门收支总表'!Print_Area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2018-07-11T00:10:33Z</cp:lastPrinted>
  <dcterms:created xsi:type="dcterms:W3CDTF">2018-06-29T02:57:28Z</dcterms:created>
  <dcterms:modified xsi:type="dcterms:W3CDTF">2018-02-12T01:04:50Z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</Properties>
</file>