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5940" windowHeight="2940" firstSheet="11" activeTab="14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部门支出总表(分类)" sheetId="4" r:id="rId4"/>
    <sheet name="（表五）基本-工资福利" sheetId="5" r:id="rId5"/>
    <sheet name="（表六）基本-运转经费支出" sheetId="6" r:id="rId6"/>
    <sheet name="（表七）基本-个人和家庭" sheetId="7" r:id="rId7"/>
    <sheet name="（表八）财政拨款收支总表" sheetId="8" r:id="rId8"/>
    <sheet name="（表九）一般预算财政拨款支出表" sheetId="9" r:id="rId9"/>
    <sheet name="（表十）一般-工资福利" sheetId="10" r:id="rId10"/>
    <sheet name="（表十一）一般-运转经费" sheetId="11" r:id="rId11"/>
    <sheet name="（表十二）一般-个人和家庭" sheetId="12" r:id="rId12"/>
    <sheet name="（表十八）业务性专项" sheetId="18" r:id="rId13"/>
    <sheet name="（表十九）项目支出" sheetId="19" r:id="rId14"/>
    <sheet name="（表二十）“三公”经费预算表" sheetId="20" r:id="rId15"/>
  </sheets>
  <definedNames>
    <definedName name="_xlnm.Print_Area" localSheetId="1">#N/A</definedName>
    <definedName name="_xlnm.Print_Area" localSheetId="8">#N/A</definedName>
    <definedName name="_xlnm.Print_Area" localSheetId="5">#N/A</definedName>
    <definedName name="_xlnm.Print_Area" localSheetId="6">3</definedName>
    <definedName name="_xlnm.Print_Area" localSheetId="2">#N/A</definedName>
    <definedName name="_xlnm.Print_Area" localSheetId="9">3</definedName>
    <definedName name="_xlnm.Print_Area" localSheetId="11">3</definedName>
    <definedName name="_xlnm.Print_Area" localSheetId="3">#N/A</definedName>
    <definedName name="_xlnm.Print_Area" localSheetId="4">3</definedName>
    <definedName name="_xlnm.Print_Area" localSheetId="0">#N/A</definedName>
    <definedName name="_xlnm.Print_Titles" localSheetId="1">#N/A</definedName>
    <definedName name="_xlnm.Print_Titles" localSheetId="8">#N/A</definedName>
    <definedName name="_xlnm.Print_Titles" localSheetId="5">#N/A</definedName>
    <definedName name="_xlnm.Print_Titles" localSheetId="2">#N/A</definedName>
    <definedName name="_xlnm.Print_Titles" localSheetId="3">#N/A</definedName>
    <definedName name="_xlnm.Print_Titles" localSheetId="0">#N/A</definedName>
  </definedNames>
  <calcPr calcId="125725" iterate="1"/>
</workbook>
</file>

<file path=xl/calcChain.xml><?xml version="1.0" encoding="utf-8"?>
<calcChain xmlns="http://schemas.openxmlformats.org/spreadsheetml/2006/main">
  <c r="M9" i="4"/>
  <c r="K9"/>
  <c r="J9"/>
  <c r="H9"/>
  <c r="D6" i="20"/>
  <c r="C7"/>
  <c r="C6"/>
  <c r="E10" i="19"/>
  <c r="D12"/>
  <c r="C12"/>
  <c r="D11"/>
  <c r="C11"/>
  <c r="C21" i="18"/>
  <c r="C13"/>
  <c r="C14"/>
  <c r="C17"/>
  <c r="C18"/>
  <c r="D11"/>
  <c r="C11"/>
  <c r="D12"/>
  <c r="C12"/>
  <c r="D13"/>
  <c r="D14"/>
  <c r="D15"/>
  <c r="C15"/>
  <c r="D16"/>
  <c r="C16"/>
  <c r="D17"/>
  <c r="D18"/>
  <c r="D19"/>
  <c r="C19"/>
  <c r="D20"/>
  <c r="C20"/>
  <c r="D21"/>
  <c r="D10"/>
  <c r="C10"/>
  <c r="E10"/>
  <c r="F10" i="12"/>
  <c r="F9"/>
  <c r="Q8"/>
  <c r="Q7"/>
  <c r="O8"/>
  <c r="O7"/>
  <c r="M8"/>
  <c r="M7"/>
  <c r="K8"/>
  <c r="F8"/>
  <c r="F7"/>
  <c r="K7"/>
  <c r="AG7" i="11"/>
  <c r="AC7"/>
  <c r="AB7"/>
  <c r="V7"/>
  <c r="U7"/>
  <c r="T7"/>
  <c r="R7"/>
  <c r="P7"/>
  <c r="M7"/>
  <c r="L7"/>
  <c r="K7"/>
  <c r="F11"/>
  <c r="F10"/>
  <c r="F9"/>
  <c r="F8"/>
  <c r="F7"/>
  <c r="L11" i="10"/>
  <c r="G11"/>
  <c r="F11"/>
  <c r="L10"/>
  <c r="G10"/>
  <c r="F10"/>
  <c r="L9"/>
  <c r="G9"/>
  <c r="F9"/>
  <c r="F8"/>
  <c r="O8"/>
  <c r="M8"/>
  <c r="L8"/>
  <c r="J8"/>
  <c r="I8"/>
  <c r="H8"/>
  <c r="G8"/>
  <c r="K8" i="9"/>
  <c r="J8"/>
  <c r="I8"/>
  <c r="H8"/>
  <c r="M9"/>
  <c r="M8"/>
  <c r="H9"/>
  <c r="F15"/>
  <c r="G11"/>
  <c r="G12"/>
  <c r="F12"/>
  <c r="G13"/>
  <c r="F13"/>
  <c r="G14"/>
  <c r="F14"/>
  <c r="G15"/>
  <c r="G16"/>
  <c r="F16"/>
  <c r="G10"/>
  <c r="G9"/>
  <c r="G8"/>
  <c r="L13"/>
  <c r="L12"/>
  <c r="L11"/>
  <c r="L9"/>
  <c r="L8"/>
  <c r="L10"/>
  <c r="D12" i="8"/>
  <c r="D13"/>
  <c r="D14"/>
  <c r="D15"/>
  <c r="D16"/>
  <c r="D17"/>
  <c r="D18"/>
  <c r="D19"/>
  <c r="D20"/>
  <c r="D6"/>
  <c r="D7"/>
  <c r="D27"/>
  <c r="D8"/>
  <c r="D9"/>
  <c r="D10"/>
  <c r="D11"/>
  <c r="Q7" i="7"/>
  <c r="K7"/>
  <c r="Q8"/>
  <c r="O8"/>
  <c r="O7"/>
  <c r="M8"/>
  <c r="M7"/>
  <c r="K8"/>
  <c r="F10"/>
  <c r="F9"/>
  <c r="F8"/>
  <c r="F7"/>
  <c r="G7" i="6"/>
  <c r="H7"/>
  <c r="K7"/>
  <c r="L7"/>
  <c r="M7"/>
  <c r="P7"/>
  <c r="R7"/>
  <c r="T7"/>
  <c r="U7"/>
  <c r="V7"/>
  <c r="AC7"/>
  <c r="AD7"/>
  <c r="AH7"/>
  <c r="F10"/>
  <c r="F11"/>
  <c r="F9"/>
  <c r="F8"/>
  <c r="F7"/>
  <c r="F11" i="5"/>
  <c r="G11"/>
  <c r="G10"/>
  <c r="F10"/>
  <c r="L9"/>
  <c r="L10"/>
  <c r="L11"/>
  <c r="G9"/>
  <c r="F9"/>
  <c r="F8"/>
  <c r="F7"/>
  <c r="H8"/>
  <c r="I8"/>
  <c r="I7"/>
  <c r="J7"/>
  <c r="J8"/>
  <c r="M8"/>
  <c r="M7"/>
  <c r="O7"/>
  <c r="O8"/>
  <c r="P8"/>
  <c r="P7"/>
  <c r="F15" i="4"/>
  <c r="G15"/>
  <c r="G16"/>
  <c r="F16"/>
  <c r="F14"/>
  <c r="G13"/>
  <c r="G14"/>
  <c r="F13"/>
  <c r="G11"/>
  <c r="F11"/>
  <c r="G12"/>
  <c r="F12"/>
  <c r="L12"/>
  <c r="L13"/>
  <c r="L11"/>
  <c r="F10"/>
  <c r="G10"/>
  <c r="G9"/>
  <c r="L10"/>
  <c r="L9"/>
  <c r="D5" i="8"/>
  <c r="D24"/>
  <c r="D25"/>
  <c r="D26"/>
  <c r="B27"/>
  <c r="E27"/>
  <c r="F27"/>
  <c r="F31" i="1"/>
  <c r="F9" i="4"/>
  <c r="L8" i="5"/>
  <c r="L7"/>
  <c r="F11" i="9"/>
  <c r="G8" i="5"/>
  <c r="G7"/>
  <c r="D10" i="19"/>
  <c r="C10"/>
  <c r="F10" i="9"/>
  <c r="F9"/>
  <c r="F8"/>
</calcChain>
</file>

<file path=xl/sharedStrings.xml><?xml version="1.0" encoding="utf-8"?>
<sst xmlns="http://schemas.openxmlformats.org/spreadsheetml/2006/main" count="677" uniqueCount="244">
  <si>
    <t xml:space="preserve">      商品和服务支出</t>
  </si>
  <si>
    <t>生活补助</t>
  </si>
  <si>
    <t>机关事业单位基本养老保险缴费</t>
  </si>
  <si>
    <t xml:space="preserve">        政府性基金补助</t>
  </si>
  <si>
    <t>工资性支出</t>
  </si>
  <si>
    <t>其他支出</t>
  </si>
  <si>
    <t>对个人和家庭的补助</t>
  </si>
  <si>
    <t>十三、资源勘探信息等支出</t>
  </si>
  <si>
    <t>二十一、债务还本支出</t>
  </si>
  <si>
    <t>罚没收入</t>
  </si>
  <si>
    <t>经费拨款</t>
  </si>
  <si>
    <t>项         目</t>
  </si>
  <si>
    <t>十五、金融支出</t>
  </si>
  <si>
    <t>一般公共财政拨款支出预算分类汇总表</t>
  </si>
  <si>
    <t>离休费</t>
  </si>
  <si>
    <t>二十二、债务付息支出</t>
  </si>
  <si>
    <t>一般公共预算基本支出预算明细表－工资福利支出</t>
  </si>
  <si>
    <t>助学金</t>
  </si>
  <si>
    <t>十四、商业服务业等支出</t>
  </si>
  <si>
    <t>住房公积金</t>
  </si>
  <si>
    <t>基本建设支出</t>
  </si>
  <si>
    <t>五、文化体育与传媒支出</t>
  </si>
  <si>
    <t>基本支出</t>
  </si>
  <si>
    <t>本年预算</t>
  </si>
  <si>
    <t>财政拨款收支总表</t>
  </si>
  <si>
    <t>取暖费</t>
  </si>
  <si>
    <t>一般商品和服务支出</t>
  </si>
  <si>
    <t>一、一般公共服务支出</t>
  </si>
  <si>
    <t>一、一般公共预算拨款</t>
  </si>
  <si>
    <t>专项收入</t>
  </si>
  <si>
    <t>其他资本性支出</t>
  </si>
  <si>
    <t>八、医疗卫生与计划生育支出</t>
  </si>
  <si>
    <t>三、公共安全支出</t>
  </si>
  <si>
    <t xml:space="preserve">      事业单位经营服务支出</t>
  </si>
  <si>
    <t>一般公共预算基本支出预算明细表－一般商品和服务支出</t>
  </si>
  <si>
    <t>本 年 收 入 合 计</t>
  </si>
  <si>
    <t>救济费</t>
  </si>
  <si>
    <t>部门支出总表(经济分类)</t>
  </si>
  <si>
    <t>支  出  总  计</t>
  </si>
  <si>
    <t>公务用车购置费</t>
  </si>
  <si>
    <t>十六、住房保障支出</t>
  </si>
  <si>
    <t>装备购置费</t>
  </si>
  <si>
    <t>合计</t>
  </si>
  <si>
    <t>福利费</t>
  </si>
  <si>
    <t>其他社会保险</t>
  </si>
  <si>
    <t>基本支出预算表-工资福利支出</t>
  </si>
  <si>
    <t>债务利息支出</t>
  </si>
  <si>
    <t>一般公共预算基本支出预算明细表－对个人和家庭的补助</t>
  </si>
  <si>
    <t>十六、国土海洋气象等支出</t>
  </si>
  <si>
    <t>十七、粮油物资储备支出</t>
  </si>
  <si>
    <t>二二、债务发行费用支出</t>
  </si>
  <si>
    <t>对企事业单位的补贴</t>
  </si>
  <si>
    <t>二十、其他支出</t>
  </si>
  <si>
    <t>租赁费</t>
  </si>
  <si>
    <t>一、一般公共财政拨款</t>
  </si>
  <si>
    <t>单位名称（专项名称）</t>
  </si>
  <si>
    <t>基本支出明细表-对个人和家庭的补助</t>
  </si>
  <si>
    <t>咨询费</t>
  </si>
  <si>
    <t>部门收支总表</t>
  </si>
  <si>
    <t>十八、其他支出</t>
  </si>
  <si>
    <t>津贴补贴</t>
  </si>
  <si>
    <t xml:space="preserve">        国有资源（资产）有偿使用收入</t>
  </si>
  <si>
    <t>其他</t>
  </si>
  <si>
    <t xml:space="preserve">        罚没收入</t>
  </si>
  <si>
    <t>纳入预算管理的非税收入小计</t>
  </si>
  <si>
    <t>印刷费</t>
  </si>
  <si>
    <t>业务性商品和服务支出</t>
  </si>
  <si>
    <t xml:space="preserve">      债务利息支出</t>
  </si>
  <si>
    <t>一般公共财政拨款小计</t>
  </si>
  <si>
    <t>二十、债务还本支出</t>
  </si>
  <si>
    <t>十四、金融支出</t>
  </si>
  <si>
    <t>差旅费</t>
  </si>
  <si>
    <t>支                  出</t>
  </si>
  <si>
    <t>国有资本经营支出</t>
  </si>
  <si>
    <t>行政事业性收费收入</t>
  </si>
  <si>
    <t>退职费</t>
  </si>
  <si>
    <t>十二、交通运输支出</t>
  </si>
  <si>
    <t>事业单位经营服务收入</t>
  </si>
  <si>
    <t>七、用事业基金弥补收支差额</t>
  </si>
  <si>
    <t>五、科学技术支出</t>
  </si>
  <si>
    <t>邮电费</t>
  </si>
  <si>
    <t>政府性基金补助</t>
  </si>
  <si>
    <t>四、科学技术支出</t>
  </si>
  <si>
    <t>奖金</t>
  </si>
  <si>
    <t>类</t>
  </si>
  <si>
    <t>六、其他收入</t>
  </si>
  <si>
    <t xml:space="preserve">      基本建设支出</t>
  </si>
  <si>
    <t>国有资源（资产）有偿使用收入</t>
  </si>
  <si>
    <t>上级财政补助</t>
  </si>
  <si>
    <t>单位代码</t>
  </si>
  <si>
    <t xml:space="preserve">        专项收入</t>
  </si>
  <si>
    <t xml:space="preserve">      对个人和家庭的补助</t>
  </si>
  <si>
    <t>二、国防支出</t>
  </si>
  <si>
    <t>社会保障缴费</t>
  </si>
  <si>
    <t>二、公共安全支出</t>
  </si>
  <si>
    <t xml:space="preserve">      上缴上级支出</t>
  </si>
  <si>
    <t>绩效工资</t>
  </si>
  <si>
    <t>九、节能环保支出</t>
  </si>
  <si>
    <t>三、教育支出</t>
  </si>
  <si>
    <t>四、上级财政补助</t>
  </si>
  <si>
    <t>专项资金预算汇总表</t>
  </si>
  <si>
    <t>专用材料费</t>
  </si>
  <si>
    <t>功能科目</t>
  </si>
  <si>
    <t>公务接待费</t>
  </si>
  <si>
    <t>一般公共财政拨款</t>
  </si>
  <si>
    <t>单位名称(功能科目)</t>
  </si>
  <si>
    <t>单位：万元</t>
  </si>
  <si>
    <t>九、城乡社区支出</t>
  </si>
  <si>
    <t>手续费</t>
  </si>
  <si>
    <t>纳入专户管理的非税收入拨款</t>
  </si>
  <si>
    <t>小计</t>
  </si>
  <si>
    <t>工资福利支出</t>
  </si>
  <si>
    <t>三公经费预算数(一般公共预算拨款)</t>
  </si>
  <si>
    <t xml:space="preserve">      其他资本性支出</t>
  </si>
  <si>
    <t>八、节能环保支出</t>
  </si>
  <si>
    <t>培训费</t>
  </si>
  <si>
    <t>二一、债务付息支出</t>
  </si>
  <si>
    <t>委托业务费</t>
  </si>
  <si>
    <t>项目支出</t>
  </si>
  <si>
    <t>基本支出预算明细表-商品和服务支出</t>
  </si>
  <si>
    <t>十七、住房保障支出</t>
  </si>
  <si>
    <t>政府性基金预算</t>
  </si>
  <si>
    <t>其他收入</t>
  </si>
  <si>
    <t>一般公共预算</t>
  </si>
  <si>
    <t>失业保险</t>
  </si>
  <si>
    <t xml:space="preserve">      专项商品和服务支出</t>
  </si>
  <si>
    <t>**</t>
  </si>
  <si>
    <t>抚恤金</t>
  </si>
  <si>
    <t xml:space="preserve">      业务性商品和服务支出</t>
  </si>
  <si>
    <t>商品和服务支出</t>
  </si>
  <si>
    <t>政府性基金拨款</t>
  </si>
  <si>
    <t>“三公”经 费 预 算 公 开 表</t>
  </si>
  <si>
    <t>奖励金</t>
  </si>
  <si>
    <t>工会经费</t>
  </si>
  <si>
    <t>项</t>
  </si>
  <si>
    <t>十、城乡社区支出</t>
  </si>
  <si>
    <t>因公出国(境)费</t>
  </si>
  <si>
    <t>总  计</t>
  </si>
  <si>
    <t>十九、预备费</t>
  </si>
  <si>
    <t>十三、商业服务业等支出</t>
  </si>
  <si>
    <t>款</t>
  </si>
  <si>
    <t>二、政府性基金拨款</t>
  </si>
  <si>
    <t>电费</t>
  </si>
  <si>
    <t>因公出国费</t>
  </si>
  <si>
    <t>业务性专项资金预算汇总表</t>
  </si>
  <si>
    <t xml:space="preserve">        行政事业性收费收入</t>
  </si>
  <si>
    <t>三、纳入专户管理的非税收入拨款</t>
  </si>
  <si>
    <t>物业管理费</t>
  </si>
  <si>
    <t>十九、国有资本经营预算支出</t>
  </si>
  <si>
    <t>会议费</t>
  </si>
  <si>
    <t>三公经费预算数（全口径）</t>
  </si>
  <si>
    <t>用事业基金弥补收支差额</t>
  </si>
  <si>
    <t xml:space="preserve">        国有资本经营收入</t>
  </si>
  <si>
    <t>单位名称</t>
  </si>
  <si>
    <t>十二、资源勘探信息等支出</t>
  </si>
  <si>
    <t>部门支出总表</t>
  </si>
  <si>
    <t>六、文化体育与传媒支出</t>
  </si>
  <si>
    <t>单位名称（功能科目）</t>
  </si>
  <si>
    <t>总计</t>
  </si>
  <si>
    <t>十、农林水支出</t>
  </si>
  <si>
    <t>七、社会保障和就业支出</t>
  </si>
  <si>
    <t>三、其他支出</t>
  </si>
  <si>
    <t>其他项目支出</t>
  </si>
  <si>
    <t>七、医疗卫生与计划生育支出</t>
  </si>
  <si>
    <t>办公费</t>
  </si>
  <si>
    <t>收                  入</t>
  </si>
  <si>
    <t>十八、粮油物资储备支出</t>
  </si>
  <si>
    <t xml:space="preserve">        其他收入</t>
  </si>
  <si>
    <t>工伤生育保险</t>
  </si>
  <si>
    <t>公共财政补助</t>
  </si>
  <si>
    <t>十一、农林水支出</t>
  </si>
  <si>
    <t>十一、交通运输支出</t>
  </si>
  <si>
    <t xml:space="preserve">      纳入一般公共预算管理的非税收入拨款</t>
  </si>
  <si>
    <t>部门收入总表</t>
  </si>
  <si>
    <t>本　年　支　出　合　计</t>
  </si>
  <si>
    <t>基本工资</t>
  </si>
  <si>
    <t>二、项目支出</t>
  </si>
  <si>
    <t>六、社会保障和就业支出</t>
  </si>
  <si>
    <t>医疗费</t>
  </si>
  <si>
    <t>十五、国土海洋气象等支出</t>
  </si>
  <si>
    <t>纳入一般公共预算管理的非税收入</t>
  </si>
  <si>
    <t>单位:万元</t>
  </si>
  <si>
    <t>劳务费</t>
  </si>
  <si>
    <t>公务用车购置及运行维护费</t>
  </si>
  <si>
    <t>专用燃料费</t>
  </si>
  <si>
    <t>一、基本支出</t>
  </si>
  <si>
    <t>基本医疗保险</t>
  </si>
  <si>
    <t xml:space="preserve">        公共财政补助</t>
  </si>
  <si>
    <t>四、教育支出</t>
  </si>
  <si>
    <t>维修（护）费</t>
  </si>
  <si>
    <t xml:space="preserve">生产补贴 </t>
  </si>
  <si>
    <t xml:space="preserve">      专项对个人和家庭的补助</t>
  </si>
  <si>
    <t xml:space="preserve">      工资福利支出</t>
  </si>
  <si>
    <t xml:space="preserve">      经费拨款</t>
  </si>
  <si>
    <t>其他工资福利支出</t>
  </si>
  <si>
    <t>五、事业单位经营服务收入</t>
  </si>
  <si>
    <t xml:space="preserve">      其他支出</t>
  </si>
  <si>
    <t>其他交通费</t>
  </si>
  <si>
    <t>水费</t>
  </si>
  <si>
    <t>二十三、债务发行费用支出</t>
  </si>
  <si>
    <t xml:space="preserve">      对企事业单位补贴</t>
  </si>
  <si>
    <t>公务用车运行维护费</t>
  </si>
  <si>
    <t>退休费</t>
  </si>
  <si>
    <t>被装购置费</t>
  </si>
  <si>
    <t>税金及附加费用</t>
  </si>
  <si>
    <t>收  入  总  计</t>
  </si>
  <si>
    <t xml:space="preserve">附件2：                                                    </t>
    <phoneticPr fontId="0" type="noConversion"/>
  </si>
  <si>
    <t>株洲县人力资源和社会保障局</t>
  </si>
  <si>
    <t>株洲县人力资源和社会保障局</t>
    <phoneticPr fontId="0" type="noConversion"/>
  </si>
  <si>
    <t>50106</t>
  </si>
  <si>
    <t>50106</t>
    <phoneticPr fontId="0" type="noConversion"/>
  </si>
  <si>
    <t>201</t>
    <phoneticPr fontId="0" type="noConversion"/>
  </si>
  <si>
    <t>10</t>
    <phoneticPr fontId="0" type="noConversion"/>
  </si>
  <si>
    <t>01</t>
    <phoneticPr fontId="0" type="noConversion"/>
  </si>
  <si>
    <t>行政运行</t>
  </si>
  <si>
    <t>行政运行</t>
    <phoneticPr fontId="0" type="noConversion"/>
  </si>
  <si>
    <t>99</t>
    <phoneticPr fontId="0" type="noConversion"/>
  </si>
  <si>
    <t>其他人力资源事务支出</t>
    <phoneticPr fontId="0" type="noConversion"/>
  </si>
  <si>
    <t>208</t>
    <phoneticPr fontId="0" type="noConversion"/>
  </si>
  <si>
    <t>其他人力资源和社会保障管理事务支出</t>
    <phoneticPr fontId="0" type="noConversion"/>
  </si>
  <si>
    <t>05</t>
    <phoneticPr fontId="0" type="noConversion"/>
  </si>
  <si>
    <t>机关事业单位基本</t>
    <phoneticPr fontId="0" type="noConversion"/>
  </si>
  <si>
    <t>210</t>
    <phoneticPr fontId="0" type="noConversion"/>
  </si>
  <si>
    <t>221</t>
    <phoneticPr fontId="0" type="noConversion"/>
  </si>
  <si>
    <t>02</t>
    <phoneticPr fontId="0" type="noConversion"/>
  </si>
  <si>
    <t>住房公积金</t>
    <phoneticPr fontId="0" type="noConversion"/>
  </si>
  <si>
    <t>机关事业单位基本养老保险缴费支出</t>
    <phoneticPr fontId="0" type="noConversion"/>
  </si>
  <si>
    <t>株洲县人力资源和社会保障局</t>
    <phoneticPr fontId="0" type="noConversion"/>
  </si>
  <si>
    <t>填报单位;株洲县人力资源和社会保障局</t>
    <phoneticPr fontId="0" type="noConversion"/>
  </si>
  <si>
    <t>50106</t>
    <phoneticPr fontId="0" type="noConversion"/>
  </si>
  <si>
    <t>安排工作经费</t>
    <phoneticPr fontId="0" type="noConversion"/>
  </si>
  <si>
    <t>单病种付费专项工作</t>
    <phoneticPr fontId="0" type="noConversion"/>
  </si>
  <si>
    <t>公开招考</t>
    <phoneticPr fontId="0" type="noConversion"/>
  </si>
  <si>
    <t>公务员培训费</t>
    <phoneticPr fontId="0" type="noConversion"/>
  </si>
  <si>
    <t>购买票据经费</t>
    <phoneticPr fontId="0" type="noConversion"/>
  </si>
  <si>
    <t>省市实事考核经费</t>
    <phoneticPr fontId="0" type="noConversion"/>
  </si>
  <si>
    <t>乡镇新农合数据维护费</t>
    <phoneticPr fontId="0" type="noConversion"/>
  </si>
  <si>
    <t>新农保工作经费</t>
    <phoneticPr fontId="0" type="noConversion"/>
  </si>
  <si>
    <t>宣传资料费</t>
    <phoneticPr fontId="0" type="noConversion"/>
  </si>
  <si>
    <t>医疗机构稽核工作经费</t>
    <phoneticPr fontId="0" type="noConversion"/>
  </si>
  <si>
    <t>制证表格等费用</t>
    <phoneticPr fontId="0" type="noConversion"/>
  </si>
  <si>
    <t>福利费</t>
    <phoneticPr fontId="0" type="noConversion"/>
  </si>
  <si>
    <t>农合筹资工作经费</t>
    <phoneticPr fontId="0" type="noConversion"/>
  </si>
  <si>
    <t>单位名称：株洲县人力资源和社会保障局</t>
    <phoneticPr fontId="0" type="noConversion"/>
  </si>
</sst>
</file>

<file path=xl/styles.xml><?xml version="1.0" encoding="utf-8"?>
<styleSheet xmlns="http://schemas.openxmlformats.org/spreadsheetml/2006/main">
  <numFmts count="6">
    <numFmt numFmtId="185" formatCode="* #,##0;* \-#,##0;* &quot;-&quot;;@"/>
    <numFmt numFmtId="189" formatCode="* #,##0.00;* \-#,##0.00;* &quot;&quot;??;@"/>
    <numFmt numFmtId="190" formatCode="#,##0.0_ "/>
    <numFmt numFmtId="191" formatCode="0000"/>
    <numFmt numFmtId="192" formatCode=";;"/>
    <numFmt numFmtId="193" formatCode="00"/>
  </numFmts>
  <fonts count="7">
    <font>
      <sz val="9"/>
      <name val="宋体"/>
      <charset val="134"/>
    </font>
    <font>
      <b/>
      <sz val="10"/>
      <name val="Arial"/>
      <family val="2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2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85" fontId="1" fillId="0" borderId="0" applyFont="0" applyFill="0" applyBorder="0" applyAlignment="0" applyProtection="0"/>
  </cellStyleXfs>
  <cellXfs count="156">
    <xf numFmtId="0" fontId="0" fillId="0" borderId="0" xfId="0"/>
    <xf numFmtId="0" fontId="4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Protection="1"/>
    <xf numFmtId="0" fontId="4" fillId="0" borderId="0" xfId="0" applyNumberFormat="1" applyFont="1" applyFill="1" applyAlignment="1" applyProtection="1">
      <alignment horizontal="right"/>
    </xf>
    <xf numFmtId="0" fontId="4" fillId="3" borderId="1" xfId="0" applyNumberFormat="1" applyFont="1" applyFill="1" applyBorder="1" applyAlignment="1" applyProtection="1">
      <alignment horizontal="centerContinuous" vertical="center"/>
    </xf>
    <xf numFmtId="0" fontId="4" fillId="3" borderId="2" xfId="0" applyNumberFormat="1" applyFont="1" applyFill="1" applyBorder="1" applyAlignment="1" applyProtection="1">
      <alignment horizontal="centerContinuous" vertical="center"/>
    </xf>
    <xf numFmtId="0" fontId="5" fillId="3" borderId="0" xfId="0" applyNumberFormat="1" applyFont="1" applyFill="1" applyProtection="1"/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vertical="center"/>
    </xf>
    <xf numFmtId="0" fontId="4" fillId="0" borderId="5" xfId="0" applyNumberFormat="1" applyFont="1" applyFill="1" applyBorder="1" applyAlignment="1" applyProtection="1">
      <alignment vertical="center"/>
    </xf>
    <xf numFmtId="0" fontId="4" fillId="0" borderId="6" xfId="0" applyNumberFormat="1" applyFont="1" applyFill="1" applyBorder="1" applyAlignment="1" applyProtection="1">
      <alignment vertical="center"/>
    </xf>
    <xf numFmtId="0" fontId="5" fillId="0" borderId="4" xfId="0" applyNumberFormat="1" applyFont="1" applyFill="1" applyBorder="1" applyAlignment="1" applyProtection="1">
      <alignment vertical="center"/>
    </xf>
    <xf numFmtId="0" fontId="4" fillId="0" borderId="7" xfId="0" applyNumberFormat="1" applyFont="1" applyFill="1" applyBorder="1" applyAlignment="1" applyProtection="1">
      <alignment vertical="center"/>
    </xf>
    <xf numFmtId="0" fontId="4" fillId="0" borderId="6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vertical="center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 applyProtection="1">
      <alignment vertical="center" wrapText="1"/>
    </xf>
    <xf numFmtId="189" fontId="4" fillId="0" borderId="0" xfId="0" applyNumberFormat="1" applyFont="1" applyFill="1" applyAlignment="1" applyProtection="1">
      <alignment vertical="center"/>
    </xf>
    <xf numFmtId="190" fontId="4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vertical="center"/>
    </xf>
    <xf numFmtId="0" fontId="0" fillId="0" borderId="0" xfId="0" applyNumberFormat="1" applyFont="1" applyFill="1" applyAlignment="1" applyProtection="1"/>
    <xf numFmtId="0" fontId="3" fillId="0" borderId="0" xfId="0" applyNumberFormat="1" applyFont="1" applyFill="1" applyAlignment="1" applyProtection="1"/>
    <xf numFmtId="0" fontId="4" fillId="0" borderId="0" xfId="0" applyNumberFormat="1" applyFont="1" applyFill="1" applyProtection="1"/>
    <xf numFmtId="190" fontId="4" fillId="0" borderId="7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4" fillId="0" borderId="0" xfId="0" applyNumberFormat="1" applyFont="1" applyFill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right"/>
    </xf>
    <xf numFmtId="191" fontId="4" fillId="3" borderId="3" xfId="0" applyNumberFormat="1" applyFont="1" applyFill="1" applyBorder="1" applyAlignment="1" applyProtection="1">
      <alignment horizontal="center" vertical="center" wrapText="1"/>
    </xf>
    <xf numFmtId="0" fontId="4" fillId="3" borderId="9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189" fontId="4" fillId="3" borderId="2" xfId="0" applyNumberFormat="1" applyFont="1" applyFill="1" applyBorder="1" applyAlignment="1" applyProtection="1">
      <alignment horizontal="centerContinuous" vertical="center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193" fontId="4" fillId="0" borderId="0" xfId="0" applyNumberFormat="1" applyFont="1" applyFill="1" applyAlignment="1" applyProtection="1">
      <alignment horizontal="center" vertical="center" wrapText="1"/>
    </xf>
    <xf numFmtId="191" fontId="4" fillId="0" borderId="0" xfId="0" applyNumberFormat="1" applyFont="1" applyFill="1" applyAlignment="1" applyProtection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189" fontId="4" fillId="0" borderId="0" xfId="0" applyNumberFormat="1" applyFont="1" applyFill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4" fillId="3" borderId="0" xfId="0" applyNumberFormat="1" applyFont="1" applyFill="1" applyAlignment="1" applyProtection="1">
      <alignment horizontal="right" vertical="center"/>
    </xf>
    <xf numFmtId="0" fontId="4" fillId="3" borderId="7" xfId="0" applyNumberFormat="1" applyFont="1" applyFill="1" applyBorder="1" applyAlignment="1" applyProtection="1">
      <alignment horizontal="right"/>
    </xf>
    <xf numFmtId="0" fontId="4" fillId="3" borderId="0" xfId="0" applyNumberFormat="1" applyFont="1" applyFill="1" applyAlignment="1" applyProtection="1">
      <alignment horizontal="right"/>
    </xf>
    <xf numFmtId="0" fontId="5" fillId="3" borderId="9" xfId="0" applyNumberFormat="1" applyFont="1" applyFill="1" applyBorder="1" applyAlignment="1" applyProtection="1">
      <alignment horizontal="center" vertical="center"/>
    </xf>
    <xf numFmtId="190" fontId="4" fillId="0" borderId="0" xfId="0" applyNumberFormat="1" applyFont="1" applyFill="1" applyAlignment="1" applyProtection="1">
      <alignment horizontal="left" vertical="center"/>
    </xf>
    <xf numFmtId="0" fontId="0" fillId="0" borderId="0" xfId="0" applyAlignment="1">
      <alignment wrapText="1"/>
    </xf>
    <xf numFmtId="0" fontId="5" fillId="0" borderId="7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vertical="center"/>
    </xf>
    <xf numFmtId="4" fontId="4" fillId="0" borderId="1" xfId="0" applyNumberFormat="1" applyFont="1" applyFill="1" applyBorder="1" applyAlignment="1" applyProtection="1">
      <alignment horizontal="right" vertical="center" wrapText="1"/>
    </xf>
    <xf numFmtId="4" fontId="4" fillId="0" borderId="2" xfId="0" applyNumberFormat="1" applyFont="1" applyFill="1" applyBorder="1" applyAlignment="1" applyProtection="1">
      <alignment horizontal="right" vertical="center" wrapText="1"/>
    </xf>
    <xf numFmtId="4" fontId="4" fillId="0" borderId="3" xfId="0" applyNumberFormat="1" applyFont="1" applyFill="1" applyBorder="1" applyAlignment="1" applyProtection="1">
      <alignment horizontal="right" vertical="center" wrapText="1"/>
    </xf>
    <xf numFmtId="4" fontId="4" fillId="0" borderId="9" xfId="0" applyNumberFormat="1" applyFont="1" applyFill="1" applyBorder="1" applyAlignment="1" applyProtection="1">
      <alignment horizontal="right" vertical="center" wrapText="1"/>
    </xf>
    <xf numFmtId="4" fontId="5" fillId="2" borderId="2" xfId="0" applyNumberFormat="1" applyFont="1" applyFill="1" applyBorder="1" applyAlignment="1" applyProtection="1">
      <alignment horizontal="right" wrapText="1"/>
    </xf>
    <xf numFmtId="0" fontId="5" fillId="3" borderId="2" xfId="0" applyNumberFormat="1" applyFont="1" applyFill="1" applyBorder="1" applyAlignment="1" applyProtection="1">
      <alignment horizontal="centerContinuous" vertical="center"/>
    </xf>
    <xf numFmtId="4" fontId="4" fillId="0" borderId="12" xfId="0" applyNumberFormat="1" applyFont="1" applyFill="1" applyBorder="1" applyAlignment="1" applyProtection="1">
      <alignment horizontal="right" vertical="center" wrapText="1"/>
    </xf>
    <xf numFmtId="4" fontId="0" fillId="0" borderId="2" xfId="0" applyNumberFormat="1" applyBorder="1"/>
    <xf numFmtId="4" fontId="4" fillId="0" borderId="4" xfId="0" applyNumberFormat="1" applyFont="1" applyFill="1" applyBorder="1" applyAlignment="1" applyProtection="1">
      <alignment horizontal="right" vertical="center" wrapText="1"/>
    </xf>
    <xf numFmtId="4" fontId="0" fillId="0" borderId="2" xfId="0" applyNumberFormat="1" applyFill="1" applyBorder="1"/>
    <xf numFmtId="4" fontId="0" fillId="0" borderId="1" xfId="0" applyNumberFormat="1" applyFill="1" applyBorder="1"/>
    <xf numFmtId="0" fontId="4" fillId="0" borderId="12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0" fontId="5" fillId="0" borderId="8" xfId="0" applyNumberFormat="1" applyFont="1" applyFill="1" applyBorder="1" applyAlignment="1" applyProtection="1">
      <alignment vertical="center"/>
    </xf>
    <xf numFmtId="0" fontId="5" fillId="0" borderId="12" xfId="1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Alignment="1" applyProtection="1">
      <alignment horizontal="right" vertical="center"/>
    </xf>
    <xf numFmtId="4" fontId="4" fillId="0" borderId="10" xfId="0" applyNumberFormat="1" applyFont="1" applyFill="1" applyBorder="1" applyAlignment="1" applyProtection="1">
      <alignment horizontal="right" vertical="center" wrapText="1"/>
    </xf>
    <xf numFmtId="4" fontId="5" fillId="0" borderId="3" xfId="0" applyNumberFormat="1" applyFont="1" applyFill="1" applyBorder="1" applyAlignment="1" applyProtection="1">
      <alignment horizontal="right" vertical="center"/>
    </xf>
    <xf numFmtId="4" fontId="5" fillId="0" borderId="2" xfId="0" applyNumberFormat="1" applyFont="1" applyFill="1" applyBorder="1" applyAlignment="1" applyProtection="1">
      <alignment horizontal="right" vertical="center" wrapText="1"/>
    </xf>
    <xf numFmtId="4" fontId="5" fillId="0" borderId="2" xfId="0" applyNumberFormat="1" applyFont="1" applyFill="1" applyBorder="1" applyAlignment="1" applyProtection="1">
      <alignment horizontal="right" vertical="center"/>
    </xf>
    <xf numFmtId="49" fontId="4" fillId="0" borderId="4" xfId="0" applyNumberFormat="1" applyFont="1" applyFill="1" applyBorder="1" applyAlignment="1" applyProtection="1">
      <alignment horizontal="left" vertical="center" wrapText="1"/>
    </xf>
    <xf numFmtId="4" fontId="4" fillId="0" borderId="8" xfId="0" applyNumberFormat="1" applyFont="1" applyFill="1" applyBorder="1" applyAlignment="1" applyProtection="1">
      <alignment horizontal="right" vertical="center" wrapText="1"/>
    </xf>
    <xf numFmtId="4" fontId="4" fillId="0" borderId="6" xfId="0" applyNumberFormat="1" applyFont="1" applyFill="1" applyBorder="1" applyAlignment="1" applyProtection="1">
      <alignment horizontal="right" vertical="center" wrapText="1"/>
    </xf>
    <xf numFmtId="49" fontId="4" fillId="0" borderId="6" xfId="0" applyNumberFormat="1" applyFont="1" applyFill="1" applyBorder="1" applyAlignment="1" applyProtection="1">
      <alignment horizontal="left" vertical="center" wrapText="1"/>
    </xf>
    <xf numFmtId="192" fontId="4" fillId="0" borderId="2" xfId="0" applyNumberFormat="1" applyFont="1" applyFill="1" applyBorder="1" applyAlignment="1" applyProtection="1">
      <alignment horizontal="left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8" xfId="0" applyNumberFormat="1" applyFont="1" applyFill="1" applyBorder="1" applyAlignment="1" applyProtection="1">
      <alignment horizontal="center" vertical="center" wrapText="1"/>
    </xf>
    <xf numFmtId="4" fontId="5" fillId="0" borderId="4" xfId="0" applyNumberFormat="1" applyFont="1" applyFill="1" applyBorder="1" applyAlignment="1" applyProtection="1">
      <alignment horizontal="right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192" fontId="5" fillId="0" borderId="4" xfId="0" applyNumberFormat="1" applyFont="1" applyFill="1" applyBorder="1" applyAlignment="1" applyProtection="1">
      <alignment horizontal="center" vertical="center" wrapText="1"/>
    </xf>
    <xf numFmtId="4" fontId="5" fillId="0" borderId="8" xfId="0" applyNumberFormat="1" applyFont="1" applyFill="1" applyBorder="1" applyAlignment="1" applyProtection="1">
      <alignment vertical="center" wrapText="1"/>
    </xf>
    <xf numFmtId="4" fontId="5" fillId="0" borderId="2" xfId="0" applyNumberFormat="1" applyFont="1" applyFill="1" applyBorder="1" applyAlignment="1" applyProtection="1">
      <alignment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 wrapText="1"/>
    </xf>
    <xf numFmtId="4" fontId="5" fillId="0" borderId="2" xfId="0" applyNumberFormat="1" applyFont="1" applyFill="1" applyBorder="1" applyAlignment="1" applyProtection="1">
      <alignment vertical="center"/>
    </xf>
    <xf numFmtId="192" fontId="4" fillId="0" borderId="4" xfId="0" applyNumberFormat="1" applyFont="1" applyFill="1" applyBorder="1" applyAlignment="1" applyProtection="1">
      <alignment horizontal="left" vertical="center" wrapText="1"/>
    </xf>
    <xf numFmtId="4" fontId="5" fillId="0" borderId="4" xfId="0" applyNumberFormat="1" applyFont="1" applyFill="1" applyBorder="1" applyAlignment="1" applyProtection="1">
      <alignment vertical="center" wrapText="1"/>
    </xf>
    <xf numFmtId="49" fontId="4" fillId="0" borderId="2" xfId="0" applyNumberFormat="1" applyFont="1" applyFill="1" applyBorder="1" applyAlignment="1" applyProtection="1">
      <alignment horizontal="left" vertical="center" wrapText="1"/>
    </xf>
    <xf numFmtId="4" fontId="5" fillId="0" borderId="4" xfId="0" applyNumberFormat="1" applyFont="1" applyFill="1" applyBorder="1" applyAlignment="1" applyProtection="1">
      <alignment horizontal="center" vertical="center" wrapText="1"/>
    </xf>
    <xf numFmtId="4" fontId="5" fillId="0" borderId="6" xfId="0" applyNumberFormat="1" applyFont="1" applyFill="1" applyBorder="1" applyAlignment="1" applyProtection="1">
      <alignment horizontal="center" vertical="center" wrapText="1"/>
    </xf>
    <xf numFmtId="4" fontId="5" fillId="0" borderId="8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4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192" fontId="5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/>
    <xf numFmtId="0" fontId="5" fillId="0" borderId="2" xfId="0" applyFont="1" applyFill="1" applyBorder="1" applyAlignment="1">
      <alignment wrapText="1"/>
    </xf>
    <xf numFmtId="4" fontId="4" fillId="0" borderId="13" xfId="0" applyNumberFormat="1" applyFont="1" applyFill="1" applyBorder="1" applyAlignment="1" applyProtection="1">
      <alignment horizontal="right" vertical="center" wrapText="1"/>
    </xf>
    <xf numFmtId="0" fontId="6" fillId="0" borderId="0" xfId="0" applyNumberFormat="1" applyFont="1" applyFill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vertical="center"/>
    </xf>
    <xf numFmtId="190" fontId="4" fillId="3" borderId="2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/>
    </xf>
    <xf numFmtId="19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190" fontId="4" fillId="3" borderId="4" xfId="0" applyNumberFormat="1" applyFont="1" applyFill="1" applyBorder="1" applyAlignment="1" applyProtection="1">
      <alignment horizontal="center" vertical="center" wrapText="1"/>
    </xf>
    <xf numFmtId="0" fontId="4" fillId="3" borderId="8" xfId="0" applyNumberFormat="1" applyFont="1" applyFill="1" applyBorder="1" applyAlignment="1" applyProtection="1">
      <alignment horizontal="center" vertical="center" wrapText="1"/>
    </xf>
    <xf numFmtId="190" fontId="4" fillId="3" borderId="8" xfId="0" applyNumberFormat="1" applyFont="1" applyFill="1" applyBorder="1" applyAlignment="1" applyProtection="1">
      <alignment horizontal="center" vertical="center" wrapText="1"/>
    </xf>
    <xf numFmtId="19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189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4" fillId="3" borderId="0" xfId="0" applyNumberFormat="1" applyFont="1" applyFill="1" applyAlignment="1" applyProtection="1">
      <alignment horizontal="right"/>
    </xf>
    <xf numFmtId="0" fontId="4" fillId="3" borderId="4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189" fontId="4" fillId="0" borderId="0" xfId="0" applyNumberFormat="1" applyFont="1" applyFill="1" applyAlignment="1" applyProtection="1">
      <alignment horizontal="right"/>
    </xf>
    <xf numFmtId="189" fontId="4" fillId="0" borderId="0" xfId="0" applyNumberFormat="1" applyFont="1" applyFill="1" applyAlignment="1" applyProtection="1">
      <alignment horizontal="right" vertical="center"/>
    </xf>
    <xf numFmtId="189" fontId="3" fillId="0" borderId="0" xfId="0" applyNumberFormat="1" applyFont="1" applyFill="1" applyAlignment="1" applyProtection="1">
      <alignment horizontal="center"/>
    </xf>
    <xf numFmtId="0" fontId="5" fillId="0" borderId="8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left" vertical="center"/>
    </xf>
    <xf numFmtId="0" fontId="4" fillId="3" borderId="10" xfId="0" applyNumberFormat="1" applyFont="1" applyFill="1" applyBorder="1" applyAlignment="1" applyProtection="1">
      <alignment horizontal="center" vertical="center" wrapText="1"/>
    </xf>
    <xf numFmtId="0" fontId="5" fillId="0" borderId="11" xfId="0" applyNumberFormat="1" applyFont="1" applyFill="1" applyBorder="1" applyAlignment="1" applyProtection="1">
      <alignment horizontal="center" vertical="center" wrapText="1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190" fontId="4" fillId="0" borderId="8" xfId="0" applyNumberFormat="1" applyFont="1" applyFill="1" applyBorder="1" applyAlignment="1" applyProtection="1">
      <alignment horizontal="center" vertical="center" wrapText="1"/>
    </xf>
    <xf numFmtId="190" fontId="4" fillId="3" borderId="1" xfId="0" applyNumberFormat="1" applyFont="1" applyFill="1" applyBorder="1" applyAlignment="1" applyProtection="1">
      <alignment horizontal="center" vertical="center" wrapText="1"/>
    </xf>
    <xf numFmtId="190" fontId="4" fillId="0" borderId="1" xfId="0" applyNumberFormat="1" applyFont="1" applyFill="1" applyBorder="1" applyAlignment="1" applyProtection="1">
      <alignment horizontal="center" vertical="center" wrapText="1"/>
    </xf>
    <xf numFmtId="190" fontId="4" fillId="0" borderId="9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</cellXfs>
  <cellStyles count="2">
    <cellStyle name="常规" xfId="0" builtinId="0"/>
    <cellStyle name="千位分隔[0]" xfId="1" builtin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showGridLines="0" showZeros="0" zoomScale="70" zoomScaleNormal="100" workbookViewId="0">
      <selection activeCell="N17" sqref="N17"/>
    </sheetView>
  </sheetViews>
  <sheetFormatPr defaultColWidth="9.1640625" defaultRowHeight="11.25"/>
  <cols>
    <col min="1" max="1" width="48" customWidth="1"/>
    <col min="2" max="2" width="23.5" customWidth="1"/>
    <col min="3" max="3" width="43.83203125" customWidth="1"/>
    <col min="4" max="4" width="25.1640625" customWidth="1"/>
    <col min="5" max="5" width="44.6640625" customWidth="1"/>
    <col min="6" max="6" width="24.83203125" customWidth="1"/>
    <col min="7" max="231" width="9.1640625" customWidth="1"/>
  </cols>
  <sheetData>
    <row r="1" spans="1:6" ht="15.75" customHeight="1">
      <c r="A1" s="1" t="s">
        <v>206</v>
      </c>
      <c r="B1" s="1"/>
      <c r="C1" s="1"/>
      <c r="D1" s="1"/>
      <c r="E1" s="1"/>
      <c r="F1" s="2"/>
    </row>
    <row r="2" spans="1:6" ht="20.25" customHeight="1">
      <c r="A2" s="115" t="s">
        <v>58</v>
      </c>
      <c r="B2" s="115"/>
      <c r="C2" s="115"/>
      <c r="D2" s="115"/>
      <c r="E2" s="115"/>
      <c r="F2" s="115"/>
    </row>
    <row r="3" spans="1:6" ht="17.25" customHeight="1">
      <c r="A3" s="116" t="s">
        <v>243</v>
      </c>
      <c r="B3" s="116"/>
      <c r="C3" s="116"/>
      <c r="D3" s="1"/>
      <c r="E3" s="1"/>
      <c r="F3" s="4" t="s">
        <v>181</v>
      </c>
    </row>
    <row r="4" spans="1:6" ht="21" customHeight="1">
      <c r="A4" s="5" t="s">
        <v>165</v>
      </c>
      <c r="B4" s="5"/>
      <c r="C4" s="5" t="s">
        <v>72</v>
      </c>
      <c r="D4" s="6"/>
      <c r="E4" s="6"/>
      <c r="F4" s="6"/>
    </row>
    <row r="5" spans="1:6" ht="21" customHeight="1">
      <c r="A5" s="8" t="s">
        <v>11</v>
      </c>
      <c r="B5" s="9" t="s">
        <v>23</v>
      </c>
      <c r="C5" s="10" t="s">
        <v>11</v>
      </c>
      <c r="D5" s="9" t="s">
        <v>23</v>
      </c>
      <c r="E5" s="10" t="s">
        <v>11</v>
      </c>
      <c r="F5" s="9" t="s">
        <v>23</v>
      </c>
    </row>
    <row r="6" spans="1:6" ht="21" customHeight="1">
      <c r="A6" s="11" t="s">
        <v>54</v>
      </c>
      <c r="B6" s="65">
        <v>1045.72</v>
      </c>
      <c r="C6" s="12" t="s">
        <v>27</v>
      </c>
      <c r="D6" s="66">
        <v>537.59</v>
      </c>
      <c r="E6" s="13" t="s">
        <v>185</v>
      </c>
      <c r="F6" s="65">
        <v>1007.32</v>
      </c>
    </row>
    <row r="7" spans="1:6" ht="21" customHeight="1">
      <c r="A7" s="11" t="s">
        <v>193</v>
      </c>
      <c r="B7" s="80">
        <v>1045.72</v>
      </c>
      <c r="C7" s="14" t="s">
        <v>92</v>
      </c>
      <c r="D7" s="66"/>
      <c r="E7" s="13" t="s">
        <v>192</v>
      </c>
      <c r="F7" s="67">
        <v>612.94000000000005</v>
      </c>
    </row>
    <row r="8" spans="1:6" ht="21" customHeight="1">
      <c r="A8" s="11" t="s">
        <v>172</v>
      </c>
      <c r="B8" s="64"/>
      <c r="C8" s="15" t="s">
        <v>32</v>
      </c>
      <c r="D8" s="66"/>
      <c r="E8" s="13" t="s">
        <v>0</v>
      </c>
      <c r="F8" s="65">
        <v>111.88</v>
      </c>
    </row>
    <row r="9" spans="1:6" ht="21" customHeight="1">
      <c r="A9" s="11" t="s">
        <v>145</v>
      </c>
      <c r="B9" s="64"/>
      <c r="C9" s="13" t="s">
        <v>188</v>
      </c>
      <c r="D9" s="66"/>
      <c r="E9" s="13" t="s">
        <v>91</v>
      </c>
      <c r="F9" s="67">
        <v>205.5</v>
      </c>
    </row>
    <row r="10" spans="1:6" ht="21" customHeight="1">
      <c r="A10" s="11" t="s">
        <v>90</v>
      </c>
      <c r="B10" s="64"/>
      <c r="C10" s="13" t="s">
        <v>79</v>
      </c>
      <c r="D10" s="66"/>
      <c r="E10" s="13" t="s">
        <v>128</v>
      </c>
      <c r="F10" s="66">
        <v>77</v>
      </c>
    </row>
    <row r="11" spans="1:6" ht="21" customHeight="1">
      <c r="A11" s="11" t="s">
        <v>63</v>
      </c>
      <c r="B11" s="64"/>
      <c r="C11" s="13" t="s">
        <v>156</v>
      </c>
      <c r="D11" s="66"/>
      <c r="E11" s="13" t="s">
        <v>176</v>
      </c>
      <c r="F11" s="66">
        <v>38.4</v>
      </c>
    </row>
    <row r="12" spans="1:6" ht="21" customHeight="1">
      <c r="A12" s="11" t="s">
        <v>152</v>
      </c>
      <c r="B12" s="64"/>
      <c r="C12" s="13" t="s">
        <v>160</v>
      </c>
      <c r="D12" s="66">
        <v>416.97</v>
      </c>
      <c r="E12" s="13" t="s">
        <v>125</v>
      </c>
      <c r="F12" s="66">
        <v>38.4</v>
      </c>
    </row>
    <row r="13" spans="1:6" ht="21" customHeight="1">
      <c r="A13" s="11" t="s">
        <v>61</v>
      </c>
      <c r="B13" s="64"/>
      <c r="C13" s="13" t="s">
        <v>31</v>
      </c>
      <c r="D13" s="66">
        <v>34</v>
      </c>
      <c r="E13" s="13" t="s">
        <v>191</v>
      </c>
      <c r="F13" s="66"/>
    </row>
    <row r="14" spans="1:6" ht="21" customHeight="1">
      <c r="A14" s="11" t="s">
        <v>167</v>
      </c>
      <c r="B14" s="64"/>
      <c r="C14" s="13" t="s">
        <v>97</v>
      </c>
      <c r="D14" s="66"/>
      <c r="E14" s="13" t="s">
        <v>200</v>
      </c>
      <c r="F14" s="65"/>
    </row>
    <row r="15" spans="1:6" ht="21" customHeight="1">
      <c r="A15" s="11" t="s">
        <v>141</v>
      </c>
      <c r="B15" s="64"/>
      <c r="C15" s="13" t="s">
        <v>135</v>
      </c>
      <c r="D15" s="66"/>
      <c r="E15" s="13" t="s">
        <v>86</v>
      </c>
      <c r="F15" s="67"/>
    </row>
    <row r="16" spans="1:6" ht="21" customHeight="1">
      <c r="A16" s="11" t="s">
        <v>146</v>
      </c>
      <c r="B16" s="64"/>
      <c r="C16" s="13" t="s">
        <v>170</v>
      </c>
      <c r="D16" s="66"/>
      <c r="E16" s="13" t="s">
        <v>113</v>
      </c>
      <c r="F16" s="66"/>
    </row>
    <row r="17" spans="1:6" ht="21" customHeight="1">
      <c r="A17" s="11" t="s">
        <v>99</v>
      </c>
      <c r="B17" s="64"/>
      <c r="C17" s="13" t="s">
        <v>76</v>
      </c>
      <c r="D17" s="66"/>
      <c r="E17" s="13" t="s">
        <v>67</v>
      </c>
      <c r="F17" s="66"/>
    </row>
    <row r="18" spans="1:6" ht="21" customHeight="1">
      <c r="A18" s="11" t="s">
        <v>187</v>
      </c>
      <c r="B18" s="64"/>
      <c r="C18" s="16" t="s">
        <v>7</v>
      </c>
      <c r="D18" s="66"/>
      <c r="E18" s="13" t="s">
        <v>196</v>
      </c>
      <c r="F18" s="66"/>
    </row>
    <row r="19" spans="1:6" ht="21" customHeight="1">
      <c r="A19" s="11" t="s">
        <v>3</v>
      </c>
      <c r="B19" s="64"/>
      <c r="C19" s="16" t="s">
        <v>18</v>
      </c>
      <c r="D19" s="66"/>
      <c r="E19" s="13" t="s">
        <v>161</v>
      </c>
      <c r="F19" s="66"/>
    </row>
    <row r="20" spans="1:6" ht="21" customHeight="1">
      <c r="A20" s="11" t="s">
        <v>195</v>
      </c>
      <c r="B20" s="64"/>
      <c r="C20" s="16" t="s">
        <v>12</v>
      </c>
      <c r="D20" s="66"/>
      <c r="E20" s="13" t="s">
        <v>95</v>
      </c>
      <c r="F20" s="65">
        <v>0</v>
      </c>
    </row>
    <row r="21" spans="1:6" ht="21" customHeight="1">
      <c r="A21" s="11" t="s">
        <v>85</v>
      </c>
      <c r="B21" s="64"/>
      <c r="C21" s="16" t="s">
        <v>48</v>
      </c>
      <c r="D21" s="66"/>
      <c r="E21" s="13" t="s">
        <v>33</v>
      </c>
      <c r="F21" s="64">
        <v>0</v>
      </c>
    </row>
    <row r="22" spans="1:6" ht="21" customHeight="1">
      <c r="A22" s="11"/>
      <c r="B22" s="64"/>
      <c r="C22" s="16" t="s">
        <v>120</v>
      </c>
      <c r="D22" s="66">
        <v>57.16</v>
      </c>
      <c r="E22" s="13"/>
      <c r="F22" s="67"/>
    </row>
    <row r="23" spans="1:6" ht="21" customHeight="1">
      <c r="A23" s="17"/>
      <c r="B23" s="64"/>
      <c r="C23" s="16" t="s">
        <v>166</v>
      </c>
      <c r="D23" s="66">
        <v>0</v>
      </c>
      <c r="E23" s="13"/>
      <c r="F23" s="66"/>
    </row>
    <row r="24" spans="1:6" ht="21" customHeight="1">
      <c r="A24" s="17"/>
      <c r="B24" s="65"/>
      <c r="C24" s="18" t="s">
        <v>138</v>
      </c>
      <c r="D24" s="66">
        <v>0</v>
      </c>
      <c r="E24" s="13"/>
      <c r="F24" s="66"/>
    </row>
    <row r="25" spans="1:6" ht="21" customHeight="1">
      <c r="A25" s="17"/>
      <c r="B25" s="65"/>
      <c r="C25" s="18" t="s">
        <v>52</v>
      </c>
      <c r="D25" s="66">
        <v>0</v>
      </c>
      <c r="E25" s="13"/>
      <c r="F25" s="66"/>
    </row>
    <row r="26" spans="1:6" ht="18.75" customHeight="1">
      <c r="A26" s="17"/>
      <c r="B26" s="65"/>
      <c r="C26" s="18" t="s">
        <v>8</v>
      </c>
      <c r="D26" s="66">
        <v>0</v>
      </c>
      <c r="E26" s="13"/>
      <c r="F26" s="65"/>
    </row>
    <row r="27" spans="1:6" ht="18.75" customHeight="1">
      <c r="A27" s="17"/>
      <c r="B27" s="66"/>
      <c r="C27" s="18" t="s">
        <v>15</v>
      </c>
      <c r="D27" s="66">
        <v>0</v>
      </c>
      <c r="E27" s="13"/>
      <c r="F27" s="65"/>
    </row>
    <row r="28" spans="1:6" ht="18.75" customHeight="1">
      <c r="A28" s="17"/>
      <c r="B28" s="66"/>
      <c r="C28" s="18" t="s">
        <v>199</v>
      </c>
      <c r="D28" s="65">
        <v>0</v>
      </c>
      <c r="E28" s="13"/>
      <c r="F28" s="65"/>
    </row>
    <row r="29" spans="1:6" ht="21" customHeight="1">
      <c r="A29" s="19" t="s">
        <v>35</v>
      </c>
      <c r="B29" s="81">
        <v>1045.72</v>
      </c>
      <c r="C29" s="20" t="s">
        <v>174</v>
      </c>
      <c r="D29" s="65">
        <v>1045.72</v>
      </c>
      <c r="E29" s="20" t="s">
        <v>174</v>
      </c>
      <c r="F29" s="82">
        <v>1045.72</v>
      </c>
    </row>
    <row r="30" spans="1:6" ht="21" customHeight="1">
      <c r="A30" s="11" t="s">
        <v>78</v>
      </c>
      <c r="B30" s="83">
        <v>0</v>
      </c>
      <c r="C30" s="21"/>
      <c r="D30" s="64"/>
      <c r="E30" s="17"/>
      <c r="F30" s="64"/>
    </row>
    <row r="31" spans="1:6" ht="21" customHeight="1">
      <c r="A31" s="19" t="s">
        <v>205</v>
      </c>
      <c r="B31" s="65">
        <v>1045.72</v>
      </c>
      <c r="C31" s="20" t="s">
        <v>38</v>
      </c>
      <c r="D31" s="83">
        <v>1045.72</v>
      </c>
      <c r="E31" s="20" t="s">
        <v>38</v>
      </c>
      <c r="F31" s="68">
        <f>F29</f>
        <v>1045.72</v>
      </c>
    </row>
    <row r="32" spans="1:6" ht="18" customHeight="1">
      <c r="A32" s="3"/>
      <c r="B32" s="3"/>
      <c r="C32" s="3"/>
      <c r="D32" s="3"/>
      <c r="E32" s="3"/>
      <c r="F32" s="3"/>
    </row>
  </sheetData>
  <mergeCells count="2">
    <mergeCell ref="A2:F2"/>
    <mergeCell ref="A3:C3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72" orientation="landscape" r:id="rId1"/>
  <headerFooter alignWithMargins="0">
    <oddFooter>&amp;C表一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S25"/>
  <sheetViews>
    <sheetView showGridLines="0" showZeros="0" topLeftCell="F1" workbookViewId="0">
      <selection activeCell="R12" sqref="R12"/>
    </sheetView>
  </sheetViews>
  <sheetFormatPr defaultColWidth="9.1640625" defaultRowHeight="12.75" customHeight="1"/>
  <cols>
    <col min="1" max="1" width="8" customWidth="1"/>
    <col min="2" max="3" width="6.5" customWidth="1"/>
    <col min="4" max="4" width="10.6640625" customWidth="1"/>
    <col min="5" max="5" width="23.1640625" customWidth="1"/>
    <col min="6" max="18" width="15.83203125" customWidth="1"/>
  </cols>
  <sheetData>
    <row r="1" spans="1:19" ht="22.5" customHeight="1"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9" ht="30.75" customHeight="1">
      <c r="F2" s="51"/>
      <c r="G2" s="51"/>
      <c r="H2" s="51"/>
      <c r="I2" s="63" t="s">
        <v>16</v>
      </c>
      <c r="J2" s="63"/>
      <c r="K2" s="63"/>
      <c r="L2" s="63"/>
      <c r="M2" s="51"/>
      <c r="N2" s="51"/>
      <c r="O2" s="51"/>
      <c r="P2" s="51"/>
      <c r="Q2" s="51"/>
    </row>
    <row r="3" spans="1:19" ht="28.5" customHeight="1"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2" t="s">
        <v>181</v>
      </c>
    </row>
    <row r="4" spans="1:19" ht="21.75" customHeight="1">
      <c r="A4" s="133" t="s">
        <v>102</v>
      </c>
      <c r="B4" s="133"/>
      <c r="C4" s="134"/>
      <c r="D4" s="134" t="s">
        <v>89</v>
      </c>
      <c r="E4" s="147" t="s">
        <v>105</v>
      </c>
      <c r="F4" s="132" t="s">
        <v>158</v>
      </c>
      <c r="G4" s="146" t="s">
        <v>4</v>
      </c>
      <c r="H4" s="132"/>
      <c r="I4" s="132"/>
      <c r="J4" s="132"/>
      <c r="K4" s="147"/>
      <c r="L4" s="132" t="s">
        <v>93</v>
      </c>
      <c r="M4" s="132"/>
      <c r="N4" s="132"/>
      <c r="O4" s="132"/>
      <c r="P4" s="132"/>
      <c r="Q4" s="146" t="s">
        <v>2</v>
      </c>
      <c r="R4" s="145" t="s">
        <v>194</v>
      </c>
    </row>
    <row r="5" spans="1:19" ht="30.75" customHeight="1">
      <c r="A5" s="53" t="s">
        <v>84</v>
      </c>
      <c r="B5" s="53" t="s">
        <v>140</v>
      </c>
      <c r="C5" s="54" t="s">
        <v>134</v>
      </c>
      <c r="D5" s="134"/>
      <c r="E5" s="147"/>
      <c r="F5" s="132"/>
      <c r="G5" s="55" t="s">
        <v>110</v>
      </c>
      <c r="H5" s="56" t="s">
        <v>175</v>
      </c>
      <c r="I5" s="56" t="s">
        <v>60</v>
      </c>
      <c r="J5" s="56" t="s">
        <v>83</v>
      </c>
      <c r="K5" s="56" t="s">
        <v>96</v>
      </c>
      <c r="L5" s="56" t="s">
        <v>110</v>
      </c>
      <c r="M5" s="56" t="s">
        <v>186</v>
      </c>
      <c r="N5" s="56" t="s">
        <v>124</v>
      </c>
      <c r="O5" s="56" t="s">
        <v>168</v>
      </c>
      <c r="P5" s="57" t="s">
        <v>44</v>
      </c>
      <c r="Q5" s="132"/>
      <c r="R5" s="146"/>
    </row>
    <row r="6" spans="1:19" ht="27" customHeight="1">
      <c r="A6" s="45" t="s">
        <v>126</v>
      </c>
      <c r="B6" s="45" t="s">
        <v>126</v>
      </c>
      <c r="C6" s="45" t="s">
        <v>126</v>
      </c>
      <c r="D6" s="58" t="s">
        <v>126</v>
      </c>
      <c r="E6" s="59" t="s">
        <v>126</v>
      </c>
      <c r="F6" s="59">
        <v>1</v>
      </c>
      <c r="G6" s="60">
        <v>2</v>
      </c>
      <c r="H6" s="60">
        <v>3</v>
      </c>
      <c r="I6" s="60">
        <v>4</v>
      </c>
      <c r="J6" s="60">
        <v>5</v>
      </c>
      <c r="K6" s="60">
        <v>6</v>
      </c>
      <c r="L6" s="60">
        <v>7</v>
      </c>
      <c r="M6" s="60">
        <v>9</v>
      </c>
      <c r="N6" s="60">
        <v>10</v>
      </c>
      <c r="O6" s="60">
        <v>11</v>
      </c>
      <c r="P6" s="60">
        <v>12</v>
      </c>
      <c r="Q6" s="59">
        <v>13</v>
      </c>
      <c r="R6" s="58">
        <v>16</v>
      </c>
    </row>
    <row r="7" spans="1:19" ht="22.5" customHeight="1">
      <c r="A7" s="93"/>
      <c r="B7" s="93"/>
      <c r="C7" s="93"/>
      <c r="D7" s="93"/>
      <c r="E7" s="94" t="s">
        <v>42</v>
      </c>
      <c r="F7" s="83">
        <v>612.94000000000005</v>
      </c>
      <c r="G7" s="83">
        <v>476.37</v>
      </c>
      <c r="H7" s="83">
        <v>250.3</v>
      </c>
      <c r="I7" s="83">
        <v>205.21</v>
      </c>
      <c r="J7" s="83">
        <v>20.86</v>
      </c>
      <c r="K7" s="83"/>
      <c r="L7" s="83">
        <v>136.57</v>
      </c>
      <c r="M7" s="83">
        <v>38.11</v>
      </c>
      <c r="N7" s="83"/>
      <c r="O7" s="83">
        <v>3.19</v>
      </c>
      <c r="P7" s="83"/>
      <c r="Q7" s="83">
        <v>95.27</v>
      </c>
      <c r="R7" s="83"/>
    </row>
    <row r="8" spans="1:19" ht="22.5" customHeight="1">
      <c r="A8" s="93"/>
      <c r="B8" s="93"/>
      <c r="C8" s="93"/>
      <c r="D8" s="93"/>
      <c r="E8" s="111" t="s">
        <v>227</v>
      </c>
      <c r="F8" s="83">
        <f>F9+F10+F11</f>
        <v>612.94000000000005</v>
      </c>
      <c r="G8" s="83">
        <f>H8+I8+J8+K8</f>
        <v>476.37</v>
      </c>
      <c r="H8" s="83">
        <f>H9+H10+H11</f>
        <v>250.3</v>
      </c>
      <c r="I8" s="83">
        <f>I9+I10+I11</f>
        <v>205.21</v>
      </c>
      <c r="J8" s="83">
        <f>J9+J10+J11</f>
        <v>20.86</v>
      </c>
      <c r="K8" s="83"/>
      <c r="L8" s="83">
        <f>M8+N8+O8+P8+Q8</f>
        <v>136.57</v>
      </c>
      <c r="M8" s="83">
        <f>M9+M10+M11</f>
        <v>38.11</v>
      </c>
      <c r="N8" s="83"/>
      <c r="O8" s="83">
        <f>O9+O10+O11</f>
        <v>3.19</v>
      </c>
      <c r="P8" s="83"/>
      <c r="Q8" s="83">
        <v>95.27</v>
      </c>
      <c r="R8" s="83"/>
      <c r="S8" s="31"/>
    </row>
    <row r="9" spans="1:19" ht="22.5" customHeight="1">
      <c r="A9" s="93" t="s">
        <v>211</v>
      </c>
      <c r="B9" s="93" t="s">
        <v>212</v>
      </c>
      <c r="C9" s="93" t="s">
        <v>213</v>
      </c>
      <c r="D9" s="93" t="s">
        <v>210</v>
      </c>
      <c r="E9" s="111" t="s">
        <v>215</v>
      </c>
      <c r="F9" s="83">
        <f>G9+L9</f>
        <v>267.37</v>
      </c>
      <c r="G9" s="83">
        <f>H9+I9+J9+K9</f>
        <v>226.07</v>
      </c>
      <c r="H9" s="83"/>
      <c r="I9" s="83">
        <v>205.21</v>
      </c>
      <c r="J9" s="83">
        <v>20.86</v>
      </c>
      <c r="K9" s="83"/>
      <c r="L9" s="83">
        <f>M9+N9+O9+P9+Q9</f>
        <v>41.3</v>
      </c>
      <c r="M9" s="83">
        <v>38.11</v>
      </c>
      <c r="N9" s="83"/>
      <c r="O9" s="83">
        <v>3.19</v>
      </c>
      <c r="P9" s="83"/>
      <c r="Q9" s="83"/>
      <c r="R9" s="83"/>
    </row>
    <row r="10" spans="1:19" ht="22.5" customHeight="1">
      <c r="A10" s="93" t="s">
        <v>218</v>
      </c>
      <c r="B10" s="93" t="s">
        <v>213</v>
      </c>
      <c r="C10" s="93" t="s">
        <v>213</v>
      </c>
      <c r="D10" s="93" t="s">
        <v>210</v>
      </c>
      <c r="E10" s="111" t="s">
        <v>214</v>
      </c>
      <c r="F10" s="83">
        <f>G10+L10</f>
        <v>250.3</v>
      </c>
      <c r="G10" s="83">
        <f>H10+I10+J10+K10</f>
        <v>250.3</v>
      </c>
      <c r="H10" s="83">
        <v>250.3</v>
      </c>
      <c r="I10" s="83"/>
      <c r="J10" s="83"/>
      <c r="K10" s="83"/>
      <c r="L10" s="83">
        <f>M10+N10+O10+P10+Q10</f>
        <v>0</v>
      </c>
      <c r="M10" s="83"/>
      <c r="N10" s="83"/>
      <c r="O10" s="83"/>
      <c r="P10" s="83"/>
      <c r="Q10" s="83"/>
      <c r="R10" s="83"/>
      <c r="S10" s="31"/>
    </row>
    <row r="11" spans="1:19" ht="22.5" customHeight="1">
      <c r="A11" s="93" t="s">
        <v>218</v>
      </c>
      <c r="B11" s="93" t="s">
        <v>220</v>
      </c>
      <c r="C11" s="93" t="s">
        <v>220</v>
      </c>
      <c r="D11" s="93" t="s">
        <v>210</v>
      </c>
      <c r="E11" s="111" t="s">
        <v>226</v>
      </c>
      <c r="F11" s="83">
        <f>G11+L11</f>
        <v>95.27</v>
      </c>
      <c r="G11" s="83">
        <f>H11+I11+J11+K11</f>
        <v>0</v>
      </c>
      <c r="H11" s="83"/>
      <c r="I11" s="83"/>
      <c r="J11" s="83"/>
      <c r="K11" s="83"/>
      <c r="L11" s="83">
        <f>M11+N11+O11+P11+Q11</f>
        <v>95.27</v>
      </c>
      <c r="M11" s="83"/>
      <c r="N11" s="83"/>
      <c r="O11" s="83"/>
      <c r="P11" s="83"/>
      <c r="Q11" s="113">
        <v>95.27</v>
      </c>
      <c r="R11" s="112"/>
    </row>
    <row r="12" spans="1:19" ht="12.75" customHeight="1">
      <c r="D12" s="31"/>
      <c r="F12" s="51"/>
      <c r="G12" s="51"/>
      <c r="H12" s="51"/>
      <c r="I12" s="61"/>
      <c r="J12" s="51"/>
      <c r="K12" s="61"/>
      <c r="L12" s="61"/>
      <c r="M12" s="51"/>
      <c r="N12" s="61"/>
      <c r="O12" s="61"/>
      <c r="P12" s="61"/>
      <c r="Q12" s="61"/>
    </row>
    <row r="13" spans="1:19" ht="12.75" customHeight="1">
      <c r="C13" s="31"/>
      <c r="E13" s="31"/>
      <c r="F13" s="61"/>
      <c r="G13" s="51"/>
      <c r="H13" s="51"/>
      <c r="I13" s="61"/>
      <c r="J13" s="51"/>
      <c r="K13" s="61"/>
      <c r="L13" s="61"/>
      <c r="M13" s="61"/>
      <c r="N13" s="51"/>
      <c r="O13" s="61"/>
      <c r="P13" s="61"/>
      <c r="Q13" s="61"/>
      <c r="S13" s="31"/>
    </row>
    <row r="14" spans="1:19" ht="12.75" customHeight="1">
      <c r="E14" s="31"/>
      <c r="F14" s="51"/>
      <c r="G14" s="51"/>
      <c r="H14" s="51"/>
      <c r="I14" s="61"/>
      <c r="J14" s="51"/>
      <c r="K14" s="61"/>
      <c r="L14" s="61"/>
      <c r="M14" s="61"/>
      <c r="N14" s="61"/>
      <c r="O14" s="61"/>
      <c r="P14" s="61"/>
      <c r="Q14" s="61"/>
      <c r="R14" s="31"/>
    </row>
    <row r="15" spans="1:19" ht="12.75" customHeight="1">
      <c r="D15" s="31"/>
      <c r="E15" s="31"/>
      <c r="F15" s="51"/>
      <c r="G15" s="51"/>
      <c r="H15" s="51"/>
      <c r="I15" s="61"/>
      <c r="J15" s="61"/>
      <c r="K15" s="61"/>
      <c r="L15" s="61"/>
      <c r="M15" s="51"/>
      <c r="N15" s="61"/>
      <c r="O15" s="61"/>
      <c r="P15" s="61"/>
      <c r="Q15" s="61"/>
      <c r="R15" s="31"/>
    </row>
    <row r="16" spans="1:19" ht="12.75" customHeight="1">
      <c r="D16" s="31"/>
      <c r="F16" s="51"/>
      <c r="G16" s="51"/>
      <c r="H16" s="51"/>
      <c r="I16" s="51"/>
      <c r="J16" s="61"/>
      <c r="K16" s="51"/>
      <c r="L16" s="61"/>
      <c r="M16" s="61"/>
      <c r="N16" s="61"/>
      <c r="O16" s="61"/>
      <c r="P16" s="61"/>
      <c r="Q16" s="61"/>
    </row>
    <row r="17" spans="6:18" ht="12.75" customHeight="1">
      <c r="F17" s="51"/>
      <c r="G17" s="61"/>
      <c r="H17" s="51"/>
      <c r="I17" s="51"/>
      <c r="J17" s="61"/>
      <c r="K17" s="51"/>
      <c r="L17" s="61"/>
      <c r="M17" s="51"/>
      <c r="N17" s="61"/>
      <c r="O17" s="51"/>
      <c r="P17" s="61"/>
      <c r="Q17" s="61"/>
    </row>
    <row r="18" spans="6:18" ht="12.75" customHeight="1">
      <c r="F18" s="51"/>
      <c r="G18" s="51"/>
      <c r="H18" s="51"/>
      <c r="I18" s="51"/>
      <c r="J18" s="61"/>
      <c r="K18" s="51"/>
      <c r="L18" s="51"/>
      <c r="M18" s="51"/>
      <c r="N18" s="61"/>
      <c r="O18" s="61"/>
      <c r="P18" s="61"/>
      <c r="Q18" s="61"/>
      <c r="R18" s="31"/>
    </row>
    <row r="19" spans="6:18" ht="12.75" customHeight="1">
      <c r="F19" s="51"/>
      <c r="G19" s="51"/>
      <c r="H19" s="51"/>
      <c r="I19" s="51"/>
      <c r="J19" s="51"/>
      <c r="K19" s="51"/>
      <c r="L19" s="51"/>
      <c r="M19" s="61"/>
      <c r="N19" s="61"/>
      <c r="O19" s="61"/>
      <c r="P19" s="51"/>
      <c r="Q19" s="61"/>
    </row>
    <row r="20" spans="6:18" ht="12.75" customHeight="1">
      <c r="F20" s="51"/>
      <c r="G20" s="51"/>
      <c r="H20" s="51"/>
      <c r="I20" s="51"/>
      <c r="J20" s="51"/>
      <c r="K20" s="51"/>
      <c r="L20" s="51"/>
      <c r="M20" s="51"/>
      <c r="N20" s="51"/>
      <c r="O20" s="61"/>
      <c r="P20" s="51"/>
      <c r="Q20" s="61"/>
    </row>
    <row r="21" spans="6:18" ht="12.75" customHeight="1">
      <c r="F21" s="51"/>
      <c r="G21" s="51"/>
      <c r="H21" s="51"/>
      <c r="I21" s="51"/>
      <c r="J21" s="51"/>
      <c r="K21" s="51"/>
      <c r="L21" s="51"/>
      <c r="M21" s="51"/>
      <c r="N21" s="51"/>
      <c r="O21" s="61"/>
      <c r="P21" s="61"/>
      <c r="Q21" s="61"/>
    </row>
    <row r="25" spans="6:18" ht="9.75" customHeight="1">
      <c r="M25" s="31"/>
    </row>
  </sheetData>
  <mergeCells count="8">
    <mergeCell ref="R4:R5"/>
    <mergeCell ref="Q4:Q5"/>
    <mergeCell ref="L4:P4"/>
    <mergeCell ref="A4:C4"/>
    <mergeCell ref="G4:K4"/>
    <mergeCell ref="D4:D5"/>
    <mergeCell ref="E4:E5"/>
    <mergeCell ref="F4:F5"/>
  </mergeCells>
  <phoneticPr fontId="0" type="noConversion"/>
  <pageMargins left="0.74999998873613005" right="0.74999998873613005" top="0.99999998498150677" bottom="0.99999998498150677" header="0.49999999249075339" footer="0.49999999249075339"/>
  <pageSetup paperSize="10" scale="60" orientation="landscape" r:id="rId1"/>
  <headerFooter alignWithMargins="0">
    <oddFooter>&amp;C表十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AJ25"/>
  <sheetViews>
    <sheetView showGridLines="0" showZeros="0" zoomScaleNormal="100" workbookViewId="0">
      <selection activeCell="AE9" sqref="AE9"/>
    </sheetView>
  </sheetViews>
  <sheetFormatPr defaultColWidth="9.1640625" defaultRowHeight="12.75" customHeight="1"/>
  <cols>
    <col min="1" max="3" width="5" customWidth="1"/>
    <col min="4" max="4" width="9.5" customWidth="1"/>
    <col min="5" max="5" width="11.33203125" customWidth="1"/>
    <col min="6" max="33" width="8.83203125" customWidth="1"/>
  </cols>
  <sheetData>
    <row r="1" spans="1:36" ht="22.5" customHeight="1">
      <c r="A1" s="41"/>
      <c r="B1" s="42"/>
      <c r="C1" s="42"/>
      <c r="D1" s="43"/>
      <c r="E1" s="32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AF1" s="139"/>
      <c r="AG1" s="139"/>
    </row>
    <row r="2" spans="1:36" ht="22.5" customHeight="1">
      <c r="A2" s="140" t="s">
        <v>34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</row>
    <row r="3" spans="1:36" ht="22.5" customHeight="1"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AF3" s="138" t="s">
        <v>181</v>
      </c>
      <c r="AG3" s="138"/>
    </row>
    <row r="4" spans="1:36" ht="22.5" customHeight="1">
      <c r="A4" s="6" t="s">
        <v>102</v>
      </c>
      <c r="B4" s="6"/>
      <c r="C4" s="6"/>
      <c r="D4" s="121" t="s">
        <v>89</v>
      </c>
      <c r="E4" s="135" t="s">
        <v>157</v>
      </c>
      <c r="F4" s="121" t="s">
        <v>42</v>
      </c>
      <c r="G4" s="121" t="s">
        <v>164</v>
      </c>
      <c r="H4" s="121" t="s">
        <v>65</v>
      </c>
      <c r="I4" s="121" t="s">
        <v>57</v>
      </c>
      <c r="J4" s="121" t="s">
        <v>108</v>
      </c>
      <c r="K4" s="121" t="s">
        <v>198</v>
      </c>
      <c r="L4" s="121" t="s">
        <v>142</v>
      </c>
      <c r="M4" s="121" t="s">
        <v>80</v>
      </c>
      <c r="N4" s="121" t="s">
        <v>25</v>
      </c>
      <c r="O4" s="121" t="s">
        <v>147</v>
      </c>
      <c r="P4" s="121" t="s">
        <v>71</v>
      </c>
      <c r="Q4" s="121" t="s">
        <v>136</v>
      </c>
      <c r="R4" s="121" t="s">
        <v>189</v>
      </c>
      <c r="S4" s="121" t="s">
        <v>53</v>
      </c>
      <c r="T4" s="121" t="s">
        <v>149</v>
      </c>
      <c r="U4" s="121" t="s">
        <v>115</v>
      </c>
      <c r="V4" s="121" t="s">
        <v>103</v>
      </c>
      <c r="W4" s="121" t="s">
        <v>101</v>
      </c>
      <c r="X4" s="121" t="s">
        <v>203</v>
      </c>
      <c r="Y4" s="121" t="s">
        <v>184</v>
      </c>
      <c r="Z4" s="121" t="s">
        <v>182</v>
      </c>
      <c r="AA4" s="121" t="s">
        <v>117</v>
      </c>
      <c r="AB4" s="120" t="s">
        <v>133</v>
      </c>
      <c r="AC4" s="121" t="s">
        <v>43</v>
      </c>
      <c r="AD4" s="121" t="s">
        <v>201</v>
      </c>
      <c r="AE4" s="120" t="s">
        <v>197</v>
      </c>
      <c r="AF4" s="121" t="s">
        <v>204</v>
      </c>
      <c r="AG4" s="121" t="s">
        <v>62</v>
      </c>
    </row>
    <row r="5" spans="1:36" ht="39" customHeight="1">
      <c r="A5" s="8" t="s">
        <v>84</v>
      </c>
      <c r="B5" s="8" t="s">
        <v>140</v>
      </c>
      <c r="C5" s="8" t="s">
        <v>134</v>
      </c>
      <c r="D5" s="121"/>
      <c r="E5" s="136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37"/>
      <c r="Y5" s="137"/>
      <c r="Z5" s="137"/>
      <c r="AA5" s="137"/>
      <c r="AB5" s="135"/>
      <c r="AC5" s="137"/>
      <c r="AD5" s="137"/>
      <c r="AE5" s="135"/>
      <c r="AF5" s="137"/>
      <c r="AG5" s="137"/>
    </row>
    <row r="6" spans="1:36" ht="22.5" customHeight="1">
      <c r="A6" s="9" t="s">
        <v>126</v>
      </c>
      <c r="B6" s="9" t="s">
        <v>126</v>
      </c>
      <c r="C6" s="9" t="s">
        <v>126</v>
      </c>
      <c r="D6" s="9" t="s">
        <v>126</v>
      </c>
      <c r="E6" s="9" t="s">
        <v>126</v>
      </c>
      <c r="F6" s="35">
        <v>1</v>
      </c>
      <c r="G6" s="35">
        <v>2</v>
      </c>
      <c r="H6" s="35">
        <v>3</v>
      </c>
      <c r="I6" s="35">
        <v>4</v>
      </c>
      <c r="J6" s="40">
        <v>5</v>
      </c>
      <c r="K6" s="35">
        <v>6</v>
      </c>
      <c r="L6" s="35">
        <v>7</v>
      </c>
      <c r="M6" s="35">
        <v>8</v>
      </c>
      <c r="N6" s="35">
        <v>9</v>
      </c>
      <c r="O6" s="35">
        <v>10</v>
      </c>
      <c r="P6" s="35">
        <v>11</v>
      </c>
      <c r="Q6" s="35">
        <v>12</v>
      </c>
      <c r="R6" s="35">
        <v>13</v>
      </c>
      <c r="S6" s="35">
        <v>14</v>
      </c>
      <c r="T6" s="35">
        <v>15</v>
      </c>
      <c r="U6" s="35">
        <v>16</v>
      </c>
      <c r="V6" s="35">
        <v>17</v>
      </c>
      <c r="W6" s="35">
        <v>18</v>
      </c>
      <c r="X6" s="45">
        <v>24</v>
      </c>
      <c r="Y6" s="45">
        <v>25</v>
      </c>
      <c r="Z6" s="45">
        <v>26</v>
      </c>
      <c r="AA6" s="110">
        <v>27</v>
      </c>
      <c r="AB6" s="110">
        <v>28</v>
      </c>
      <c r="AC6" s="45">
        <v>29</v>
      </c>
      <c r="AD6" s="45">
        <v>30</v>
      </c>
      <c r="AE6" s="45">
        <v>31</v>
      </c>
      <c r="AF6" s="45">
        <v>32</v>
      </c>
      <c r="AG6" s="45">
        <v>33</v>
      </c>
    </row>
    <row r="7" spans="1:36" ht="29.25" customHeight="1">
      <c r="A7" s="89"/>
      <c r="B7" s="89"/>
      <c r="C7" s="89"/>
      <c r="D7" s="84"/>
      <c r="E7" s="101" t="s">
        <v>42</v>
      </c>
      <c r="F7" s="72">
        <f>F8</f>
        <v>188.88</v>
      </c>
      <c r="G7" s="72">
        <v>76.819999999999993</v>
      </c>
      <c r="H7" s="72">
        <v>2.97</v>
      </c>
      <c r="I7" s="72"/>
      <c r="J7" s="72"/>
      <c r="K7" s="85">
        <f>K8</f>
        <v>1.48</v>
      </c>
      <c r="L7" s="85">
        <f>L8</f>
        <v>17.82</v>
      </c>
      <c r="M7" s="85">
        <f>M8</f>
        <v>4.46</v>
      </c>
      <c r="N7" s="85"/>
      <c r="O7" s="85"/>
      <c r="P7" s="85">
        <f>P8</f>
        <v>14.85</v>
      </c>
      <c r="Q7" s="85"/>
      <c r="R7" s="85">
        <f>R8</f>
        <v>2.97</v>
      </c>
      <c r="S7" s="85"/>
      <c r="T7" s="85">
        <f>T8</f>
        <v>10.89</v>
      </c>
      <c r="U7" s="85">
        <f>U8</f>
        <v>7.42</v>
      </c>
      <c r="V7" s="85">
        <f>V8</f>
        <v>4.46</v>
      </c>
      <c r="W7" s="85"/>
      <c r="X7" s="102"/>
      <c r="Y7" s="102"/>
      <c r="Z7" s="102"/>
      <c r="AA7" s="96"/>
      <c r="AB7" s="96">
        <f>AB8</f>
        <v>9.11</v>
      </c>
      <c r="AC7" s="95">
        <f>AC8</f>
        <v>13.67</v>
      </c>
      <c r="AD7" s="95"/>
      <c r="AE7" s="95"/>
      <c r="AF7" s="95"/>
      <c r="AG7" s="96">
        <f>AG8</f>
        <v>21.96</v>
      </c>
    </row>
    <row r="8" spans="1:36" ht="29.25" customHeight="1">
      <c r="A8" s="89"/>
      <c r="B8" s="89"/>
      <c r="C8" s="90"/>
      <c r="D8" s="87"/>
      <c r="E8" s="88" t="s">
        <v>227</v>
      </c>
      <c r="F8" s="85">
        <f>F9+F10+F11</f>
        <v>188.88</v>
      </c>
      <c r="G8" s="85">
        <v>76.819999999999993</v>
      </c>
      <c r="H8" s="85">
        <v>2.97</v>
      </c>
      <c r="I8" s="72"/>
      <c r="J8" s="72"/>
      <c r="K8" s="85">
        <v>1.48</v>
      </c>
      <c r="L8" s="85">
        <v>17.82</v>
      </c>
      <c r="M8" s="85">
        <v>4.46</v>
      </c>
      <c r="N8" s="85"/>
      <c r="O8" s="85"/>
      <c r="P8" s="85">
        <v>14.85</v>
      </c>
      <c r="Q8" s="85"/>
      <c r="R8" s="85">
        <v>2.97</v>
      </c>
      <c r="S8" s="85"/>
      <c r="T8" s="85">
        <v>10.89</v>
      </c>
      <c r="U8" s="85">
        <v>7.42</v>
      </c>
      <c r="V8" s="85">
        <v>4.46</v>
      </c>
      <c r="W8" s="85"/>
      <c r="X8" s="102"/>
      <c r="Y8" s="102"/>
      <c r="Z8" s="102"/>
      <c r="AA8" s="96"/>
      <c r="AB8" s="96">
        <v>9.11</v>
      </c>
      <c r="AC8" s="95">
        <v>13.67</v>
      </c>
      <c r="AD8" s="95"/>
      <c r="AE8" s="95"/>
      <c r="AF8" s="95"/>
      <c r="AG8" s="96">
        <v>21.96</v>
      </c>
    </row>
    <row r="9" spans="1:36" ht="29.25" customHeight="1">
      <c r="A9" s="89" t="s">
        <v>211</v>
      </c>
      <c r="B9" s="89" t="s">
        <v>212</v>
      </c>
      <c r="C9" s="90" t="s">
        <v>213</v>
      </c>
      <c r="D9" s="87" t="s">
        <v>210</v>
      </c>
      <c r="E9" s="88" t="s">
        <v>214</v>
      </c>
      <c r="F9" s="85">
        <f>G9+H9+I9+J9+K9+L9+M9+N9+O9+P9+Q9+R9+S9+T9+U9+V9+W9+X9+Y9+Z9+AA9+AB9+AC9+AD9+AE9+AF9+AG9+AH9</f>
        <v>111.88</v>
      </c>
      <c r="G9" s="85">
        <v>17.82</v>
      </c>
      <c r="H9" s="85">
        <v>2.97</v>
      </c>
      <c r="I9" s="72"/>
      <c r="J9" s="72"/>
      <c r="K9" s="85">
        <v>1.48</v>
      </c>
      <c r="L9" s="85">
        <v>17.82</v>
      </c>
      <c r="M9" s="85">
        <v>4.46</v>
      </c>
      <c r="N9" s="85"/>
      <c r="O9" s="85"/>
      <c r="P9" s="85">
        <v>14.85</v>
      </c>
      <c r="Q9" s="85"/>
      <c r="R9" s="85">
        <v>2.97</v>
      </c>
      <c r="S9" s="85"/>
      <c r="T9" s="85">
        <v>10.89</v>
      </c>
      <c r="U9" s="85">
        <v>7.42</v>
      </c>
      <c r="V9" s="85">
        <v>4.46</v>
      </c>
      <c r="W9" s="85"/>
      <c r="X9" s="102"/>
      <c r="Y9" s="102"/>
      <c r="Z9" s="102"/>
      <c r="AA9" s="96"/>
      <c r="AB9" s="96">
        <v>9.11</v>
      </c>
      <c r="AC9" s="95">
        <v>13.67</v>
      </c>
      <c r="AD9" s="95"/>
      <c r="AE9" s="95"/>
      <c r="AF9" s="95"/>
      <c r="AG9" s="96">
        <v>3.96</v>
      </c>
    </row>
    <row r="10" spans="1:36" ht="29.25" customHeight="1">
      <c r="A10" s="89" t="s">
        <v>218</v>
      </c>
      <c r="B10" s="89" t="s">
        <v>213</v>
      </c>
      <c r="C10" s="90" t="s">
        <v>213</v>
      </c>
      <c r="D10" s="87" t="s">
        <v>210</v>
      </c>
      <c r="E10" s="88" t="s">
        <v>214</v>
      </c>
      <c r="F10" s="85">
        <f>G10+H10+I10+J10+K10+L10+M10+N10+O10+P10+Q10+R10+S10+T10+U10+V10+W10+X10+Y10+Z10+AA10+AB10+AC10+AD10+AE10+AF10+AG10+AH10</f>
        <v>43</v>
      </c>
      <c r="G10" s="85">
        <v>25</v>
      </c>
      <c r="H10" s="85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65"/>
      <c r="X10" s="102"/>
      <c r="Y10" s="102"/>
      <c r="Z10" s="102"/>
      <c r="AA10" s="96"/>
      <c r="AB10" s="96"/>
      <c r="AC10" s="95"/>
      <c r="AD10" s="95"/>
      <c r="AE10" s="95"/>
      <c r="AF10" s="95"/>
      <c r="AG10" s="96">
        <v>18</v>
      </c>
    </row>
    <row r="11" spans="1:36" ht="29.25" customHeight="1">
      <c r="A11" s="89" t="s">
        <v>222</v>
      </c>
      <c r="B11" s="89" t="s">
        <v>213</v>
      </c>
      <c r="C11" s="90" t="s">
        <v>213</v>
      </c>
      <c r="D11" s="87" t="s">
        <v>210</v>
      </c>
      <c r="E11" s="88" t="s">
        <v>214</v>
      </c>
      <c r="F11" s="85">
        <f>G11+H11+I11+J11+K11+L11+M11+N11+O11+P11+Q11+R11+S11+T11+U11+V11+W11+X11+Y11+Z11+AA11+AB11+AC11+AD11+AE11+AF11+AG11+AH11</f>
        <v>34</v>
      </c>
      <c r="G11" s="85">
        <v>34</v>
      </c>
      <c r="H11" s="85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65"/>
      <c r="X11" s="102"/>
      <c r="Y11" s="102"/>
      <c r="Z11" s="102"/>
      <c r="AA11" s="102"/>
      <c r="AB11" s="102"/>
      <c r="AC11" s="102"/>
      <c r="AD11" s="102"/>
      <c r="AE11" s="102"/>
      <c r="AF11" s="102"/>
      <c r="AG11" s="96"/>
      <c r="AH11" s="31"/>
      <c r="AI11" s="31"/>
      <c r="AJ11" s="31"/>
    </row>
    <row r="12" spans="1:36" ht="29.25" customHeight="1">
      <c r="A12" s="89"/>
      <c r="B12" s="89"/>
      <c r="C12" s="89"/>
      <c r="D12" s="84"/>
      <c r="E12" s="101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65"/>
      <c r="X12" s="102"/>
      <c r="Y12" s="102"/>
      <c r="Z12" s="102"/>
      <c r="AA12" s="102"/>
      <c r="AB12" s="102"/>
      <c r="AC12" s="102"/>
      <c r="AD12" s="102"/>
      <c r="AE12" s="102"/>
      <c r="AF12" s="102"/>
      <c r="AG12" s="96"/>
    </row>
    <row r="13" spans="1:36" ht="29.25" customHeight="1">
      <c r="A13" s="89"/>
      <c r="B13" s="89"/>
      <c r="C13" s="89"/>
      <c r="D13" s="84"/>
      <c r="E13" s="101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65"/>
      <c r="X13" s="102"/>
      <c r="Y13" s="102"/>
      <c r="Z13" s="102"/>
      <c r="AA13" s="102"/>
      <c r="AB13" s="102"/>
      <c r="AC13" s="102"/>
      <c r="AD13" s="102"/>
      <c r="AE13" s="102"/>
      <c r="AF13" s="102"/>
      <c r="AG13" s="96"/>
    </row>
    <row r="14" spans="1:36" ht="22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1"/>
      <c r="AB14" s="31"/>
    </row>
    <row r="15" spans="1:36" ht="22.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Y15" s="31"/>
    </row>
    <row r="16" spans="1:36" ht="22.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22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22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22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22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22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22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22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22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22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</sheetData>
  <mergeCells count="33">
    <mergeCell ref="AF1:AG1"/>
    <mergeCell ref="AB4:AB5"/>
    <mergeCell ref="AC4:AC5"/>
    <mergeCell ref="AD4:AD5"/>
    <mergeCell ref="AE4:AE5"/>
    <mergeCell ref="AF4:AF5"/>
    <mergeCell ref="AG4:AG5"/>
    <mergeCell ref="A2:AG2"/>
    <mergeCell ref="V4:V5"/>
    <mergeCell ref="L4:L5"/>
    <mergeCell ref="M4:M5"/>
    <mergeCell ref="N4:N5"/>
    <mergeCell ref="O4:O5"/>
    <mergeCell ref="Z4:Z5"/>
    <mergeCell ref="AF3:AG3"/>
    <mergeCell ref="AA4:AA5"/>
    <mergeCell ref="P4:P5"/>
    <mergeCell ref="Q4:Q5"/>
    <mergeCell ref="R4:R5"/>
    <mergeCell ref="S4:S5"/>
    <mergeCell ref="T4:T5"/>
    <mergeCell ref="U4:U5"/>
    <mergeCell ref="W4:W5"/>
    <mergeCell ref="X4:X5"/>
    <mergeCell ref="Y4:Y5"/>
    <mergeCell ref="J4:J5"/>
    <mergeCell ref="K4:K5"/>
    <mergeCell ref="E4:E5"/>
    <mergeCell ref="D4:D5"/>
    <mergeCell ref="F4:F5"/>
    <mergeCell ref="G4:G5"/>
    <mergeCell ref="H4:H5"/>
    <mergeCell ref="I4:I5"/>
  </mergeCells>
  <phoneticPr fontId="0" type="noConversion"/>
  <printOptions horizontalCentered="1"/>
  <pageMargins left="0.19685039370078738" right="0.19685039370078738" top="0.78740157480314954" bottom="0.59055118110236215" header="0" footer="0"/>
  <pageSetup paperSize="9" scale="62" orientation="landscape" r:id="rId1"/>
  <headerFooter alignWithMargins="0">
    <oddFooter>&amp;C表十一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R22"/>
  <sheetViews>
    <sheetView showGridLines="0" showZeros="0" topLeftCell="C1" workbookViewId="0">
      <selection activeCell="Q17" sqref="Q17"/>
    </sheetView>
  </sheetViews>
  <sheetFormatPr defaultColWidth="9.1640625" defaultRowHeight="12.75" customHeight="1"/>
  <cols>
    <col min="1" max="1" width="10.5" customWidth="1"/>
    <col min="2" max="4" width="9.1640625" customWidth="1"/>
    <col min="5" max="5" width="19.6640625" customWidth="1"/>
    <col min="6" max="6" width="13.83203125" customWidth="1"/>
    <col min="7" max="15" width="9.1640625" customWidth="1"/>
    <col min="16" max="16" width="11.1640625" customWidth="1"/>
    <col min="17" max="17" width="12" customWidth="1"/>
    <col min="18" max="18" width="12.5" customWidth="1"/>
  </cols>
  <sheetData>
    <row r="1" spans="1:18" ht="18" customHeight="1"/>
    <row r="2" spans="1:18" ht="21.75" customHeight="1">
      <c r="A2" s="62"/>
      <c r="B2" s="62"/>
      <c r="C2" s="62"/>
      <c r="D2" s="62"/>
      <c r="E2" s="62"/>
      <c r="F2" s="62"/>
      <c r="G2" s="63" t="s">
        <v>47</v>
      </c>
      <c r="H2" s="63"/>
      <c r="I2" s="63"/>
      <c r="J2" s="63"/>
      <c r="K2" s="63"/>
      <c r="L2" s="63"/>
      <c r="M2" s="63"/>
      <c r="N2" s="63"/>
      <c r="O2" s="63"/>
      <c r="P2" s="63"/>
      <c r="Q2" s="62"/>
      <c r="R2" s="62"/>
    </row>
    <row r="3" spans="1:18" ht="26.25" customHeight="1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t="s">
        <v>181</v>
      </c>
    </row>
    <row r="4" spans="1:18" ht="23.25" customHeight="1">
      <c r="A4" s="133" t="s">
        <v>102</v>
      </c>
      <c r="B4" s="133"/>
      <c r="C4" s="134"/>
      <c r="D4" s="134" t="s">
        <v>89</v>
      </c>
      <c r="E4" s="134" t="s">
        <v>105</v>
      </c>
      <c r="F4" s="134" t="s">
        <v>158</v>
      </c>
      <c r="G4" s="134" t="s">
        <v>14</v>
      </c>
      <c r="H4" s="134" t="s">
        <v>202</v>
      </c>
      <c r="I4" s="134" t="s">
        <v>75</v>
      </c>
      <c r="J4" s="134" t="s">
        <v>127</v>
      </c>
      <c r="K4" s="134" t="s">
        <v>1</v>
      </c>
      <c r="L4" s="134" t="s">
        <v>36</v>
      </c>
      <c r="M4" s="134" t="s">
        <v>178</v>
      </c>
      <c r="N4" s="134" t="s">
        <v>17</v>
      </c>
      <c r="O4" s="133" t="s">
        <v>132</v>
      </c>
      <c r="P4" s="134" t="s">
        <v>190</v>
      </c>
      <c r="Q4" s="133" t="s">
        <v>19</v>
      </c>
      <c r="R4" s="141" t="s">
        <v>62</v>
      </c>
    </row>
    <row r="5" spans="1:18" ht="20.25" customHeight="1">
      <c r="A5" s="53" t="s">
        <v>84</v>
      </c>
      <c r="B5" s="53" t="s">
        <v>140</v>
      </c>
      <c r="C5" s="54" t="s">
        <v>134</v>
      </c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3"/>
      <c r="P5" s="134"/>
      <c r="Q5" s="133"/>
      <c r="R5" s="141"/>
    </row>
    <row r="6" spans="1:18" ht="24.75" customHeight="1">
      <c r="A6" s="45" t="s">
        <v>126</v>
      </c>
      <c r="B6" s="45" t="s">
        <v>126</v>
      </c>
      <c r="C6" s="45" t="s">
        <v>126</v>
      </c>
      <c r="D6" s="58" t="s">
        <v>126</v>
      </c>
      <c r="E6" s="58" t="s">
        <v>126</v>
      </c>
      <c r="F6" s="58">
        <v>1</v>
      </c>
      <c r="G6" s="58">
        <v>2</v>
      </c>
      <c r="H6" s="58">
        <v>3</v>
      </c>
      <c r="I6" s="58">
        <v>4</v>
      </c>
      <c r="J6" s="58">
        <v>5</v>
      </c>
      <c r="K6" s="58">
        <v>6</v>
      </c>
      <c r="L6" s="58">
        <v>7</v>
      </c>
      <c r="M6" s="58">
        <v>8</v>
      </c>
      <c r="N6" s="58">
        <v>10</v>
      </c>
      <c r="O6" s="58">
        <v>11</v>
      </c>
      <c r="P6" s="58">
        <v>12</v>
      </c>
      <c r="Q6" s="58">
        <v>13</v>
      </c>
      <c r="R6" s="58">
        <v>14</v>
      </c>
    </row>
    <row r="7" spans="1:18" ht="24" customHeight="1">
      <c r="A7" s="93"/>
      <c r="B7" s="93"/>
      <c r="C7" s="97"/>
      <c r="D7" s="98"/>
      <c r="E7" s="94" t="s">
        <v>42</v>
      </c>
      <c r="F7" s="92">
        <f>F8</f>
        <v>205.5</v>
      </c>
      <c r="G7" s="92"/>
      <c r="H7" s="92"/>
      <c r="I7" s="92"/>
      <c r="J7" s="92"/>
      <c r="K7" s="92">
        <f>K8</f>
        <v>1.55</v>
      </c>
      <c r="L7" s="92"/>
      <c r="M7" s="92">
        <f>M8</f>
        <v>47.79</v>
      </c>
      <c r="N7" s="92"/>
      <c r="O7" s="92">
        <f>O8</f>
        <v>99</v>
      </c>
      <c r="P7" s="83"/>
      <c r="Q7" s="83">
        <f>Q8</f>
        <v>57.16</v>
      </c>
      <c r="R7" s="83"/>
    </row>
    <row r="8" spans="1:18" ht="24" customHeight="1">
      <c r="A8" s="93"/>
      <c r="B8" s="93"/>
      <c r="C8" s="97"/>
      <c r="D8" s="98"/>
      <c r="E8" s="94" t="s">
        <v>208</v>
      </c>
      <c r="F8" s="92">
        <f>F9+F10</f>
        <v>205.5</v>
      </c>
      <c r="G8" s="92"/>
      <c r="H8" s="92"/>
      <c r="I8" s="92"/>
      <c r="J8" s="92"/>
      <c r="K8" s="92">
        <f>K9</f>
        <v>1.55</v>
      </c>
      <c r="L8" s="92"/>
      <c r="M8" s="92">
        <f>M9</f>
        <v>47.79</v>
      </c>
      <c r="N8" s="92"/>
      <c r="O8" s="92">
        <f>O9</f>
        <v>99</v>
      </c>
      <c r="P8" s="83"/>
      <c r="Q8" s="83">
        <f>Q9+Q10</f>
        <v>57.16</v>
      </c>
      <c r="R8" s="83"/>
    </row>
    <row r="9" spans="1:18" ht="24" customHeight="1">
      <c r="A9" s="93" t="s">
        <v>211</v>
      </c>
      <c r="B9" s="93" t="s">
        <v>212</v>
      </c>
      <c r="C9" s="97" t="s">
        <v>213</v>
      </c>
      <c r="D9" s="98" t="s">
        <v>210</v>
      </c>
      <c r="E9" s="94" t="s">
        <v>214</v>
      </c>
      <c r="F9" s="92">
        <f>G9+H9+I9+J9+K9+L9+M9+N9+O9+P9+Q9+R9</f>
        <v>148.34</v>
      </c>
      <c r="G9" s="92"/>
      <c r="H9" s="92"/>
      <c r="I9" s="92"/>
      <c r="J9" s="92"/>
      <c r="K9" s="92">
        <v>1.55</v>
      </c>
      <c r="L9" s="92"/>
      <c r="M9" s="92">
        <v>47.79</v>
      </c>
      <c r="N9" s="92"/>
      <c r="O9" s="92">
        <v>99</v>
      </c>
      <c r="P9" s="83"/>
      <c r="Q9" s="83"/>
      <c r="R9" s="83"/>
    </row>
    <row r="10" spans="1:18" ht="24" customHeight="1">
      <c r="A10" s="93" t="s">
        <v>223</v>
      </c>
      <c r="B10" s="93" t="s">
        <v>224</v>
      </c>
      <c r="C10" s="97" t="s">
        <v>213</v>
      </c>
      <c r="D10" s="98" t="s">
        <v>210</v>
      </c>
      <c r="E10" s="94" t="s">
        <v>225</v>
      </c>
      <c r="F10" s="92">
        <f>G10+H10+I10+J10+K10+L10+M10+N10+O10+P10+Q10+R10</f>
        <v>57.16</v>
      </c>
      <c r="G10" s="92"/>
      <c r="H10" s="92"/>
      <c r="I10" s="92"/>
      <c r="J10" s="92"/>
      <c r="K10" s="92"/>
      <c r="L10" s="92"/>
      <c r="M10" s="92"/>
      <c r="N10" s="92"/>
      <c r="O10" s="92"/>
      <c r="P10" s="83"/>
      <c r="Q10" s="83">
        <v>57.16</v>
      </c>
      <c r="R10" s="83"/>
    </row>
    <row r="11" spans="1:18" ht="12.75" customHeight="1">
      <c r="B11" s="31"/>
      <c r="C11" s="31"/>
      <c r="D11" s="31"/>
      <c r="E11" s="31"/>
      <c r="H11" s="31"/>
      <c r="M11" s="31"/>
      <c r="P11" s="31"/>
      <c r="R11" s="31"/>
    </row>
    <row r="12" spans="1:18" ht="12.75" customHeight="1">
      <c r="A12" s="31"/>
      <c r="C12" s="31"/>
      <c r="D12" s="31"/>
      <c r="E12" s="31"/>
      <c r="G12" s="31"/>
      <c r="H12" s="31"/>
      <c r="I12" s="31"/>
      <c r="K12" s="31"/>
      <c r="L12" s="31"/>
      <c r="M12" s="31"/>
      <c r="N12" s="31"/>
      <c r="O12" s="31"/>
      <c r="P12" s="31"/>
      <c r="Q12" s="31"/>
      <c r="R12" s="31"/>
    </row>
    <row r="13" spans="1:18" ht="12.75" customHeight="1">
      <c r="B13" s="31"/>
      <c r="C13" s="31"/>
      <c r="E13" s="31"/>
      <c r="H13" s="31"/>
      <c r="I13" s="31"/>
      <c r="K13" s="31"/>
      <c r="L13" s="31"/>
      <c r="N13" s="31"/>
      <c r="O13" s="31"/>
      <c r="P13" s="31"/>
      <c r="Q13" s="31"/>
      <c r="R13" s="31"/>
    </row>
    <row r="14" spans="1:18" ht="12.75" customHeight="1">
      <c r="B14" s="31"/>
      <c r="D14" s="31"/>
      <c r="H14" s="31"/>
      <c r="J14" s="31"/>
      <c r="M14" s="31"/>
      <c r="O14" s="31"/>
      <c r="P14" s="31"/>
      <c r="Q14" s="31"/>
      <c r="R14" s="31"/>
    </row>
    <row r="15" spans="1:18" ht="12.75" customHeight="1">
      <c r="C15" s="31"/>
      <c r="D15" s="31"/>
      <c r="E15" s="31"/>
      <c r="L15" s="31"/>
      <c r="M15" s="31"/>
      <c r="N15" s="31"/>
      <c r="O15" s="31"/>
      <c r="Q15" s="31"/>
      <c r="R15" s="31"/>
    </row>
    <row r="16" spans="1:18" ht="12.75" customHeight="1">
      <c r="E16" s="31"/>
      <c r="H16" s="31"/>
      <c r="L16" s="31"/>
      <c r="M16" s="31"/>
      <c r="N16" s="31"/>
      <c r="O16" s="31"/>
      <c r="Q16" s="31"/>
      <c r="R16" s="31"/>
    </row>
    <row r="17" spans="2:18" ht="12.75" customHeight="1">
      <c r="E17" s="31"/>
      <c r="H17" s="31"/>
      <c r="L17" s="31"/>
      <c r="M17" s="31"/>
      <c r="N17" s="31"/>
      <c r="Q17" s="31"/>
    </row>
    <row r="18" spans="2:18" ht="12.75" customHeight="1">
      <c r="E18" s="31"/>
      <c r="H18" s="31"/>
      <c r="K18" s="31"/>
      <c r="L18" s="31"/>
      <c r="M18" s="31"/>
      <c r="N18" s="31"/>
      <c r="O18" s="31"/>
    </row>
    <row r="19" spans="2:18" ht="12.75" customHeight="1">
      <c r="B19" s="31"/>
      <c r="E19" s="31"/>
      <c r="I19" s="31"/>
      <c r="N19" s="31"/>
      <c r="O19" s="31"/>
      <c r="P19" s="31"/>
      <c r="R19" s="31"/>
    </row>
    <row r="20" spans="2:18" ht="12.75" customHeight="1">
      <c r="H20" s="31"/>
      <c r="M20" s="31"/>
      <c r="O20" s="31"/>
    </row>
    <row r="21" spans="2:18" ht="12.75" customHeight="1">
      <c r="L21" s="31"/>
      <c r="M21" s="31"/>
    </row>
    <row r="22" spans="2:18" ht="12.75" customHeight="1">
      <c r="K22" s="31"/>
      <c r="L22" s="31"/>
      <c r="M22" s="31"/>
    </row>
  </sheetData>
  <mergeCells count="16">
    <mergeCell ref="R4:R5"/>
    <mergeCell ref="Q4:Q5"/>
    <mergeCell ref="K4:K5"/>
    <mergeCell ref="L4:L5"/>
    <mergeCell ref="O4:O5"/>
    <mergeCell ref="P4:P5"/>
    <mergeCell ref="M4:M5"/>
    <mergeCell ref="N4:N5"/>
    <mergeCell ref="I4:I5"/>
    <mergeCell ref="J4:J5"/>
    <mergeCell ref="A4:C4"/>
    <mergeCell ref="D4:D5"/>
    <mergeCell ref="E4:E5"/>
    <mergeCell ref="F4:F5"/>
    <mergeCell ref="G4:G5"/>
    <mergeCell ref="H4:H5"/>
  </mergeCells>
  <phoneticPr fontId="0" type="noConversion"/>
  <pageMargins left="0.74999998873613005" right="0.74999998873613005" top="0.99999998498150677" bottom="0.99999998498150677" header="0.49999999249075339" footer="0.49999999249075339"/>
  <pageSetup paperSize="9" scale="80" orientation="landscape" r:id="rId1"/>
  <headerFooter alignWithMargins="0">
    <oddFooter>&amp;C表十二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S22"/>
  <sheetViews>
    <sheetView showGridLines="0" showZeros="0" topLeftCell="A5" zoomScaleNormal="100" workbookViewId="0">
      <selection activeCell="E9" sqref="E9"/>
    </sheetView>
  </sheetViews>
  <sheetFormatPr defaultColWidth="9.1640625" defaultRowHeight="12.75" customHeight="1"/>
  <cols>
    <col min="1" max="19" width="15.33203125" customWidth="1"/>
    <col min="20" max="247" width="9.1640625" customWidth="1"/>
  </cols>
  <sheetData>
    <row r="1" spans="1:19" ht="20.25" customHeight="1">
      <c r="A1" s="2"/>
      <c r="B1" s="22"/>
      <c r="C1" s="22"/>
      <c r="D1" s="23"/>
      <c r="E1" s="24"/>
      <c r="F1" s="24"/>
      <c r="G1" s="24"/>
      <c r="H1" s="24"/>
      <c r="I1" s="24"/>
      <c r="J1" s="24"/>
      <c r="K1" s="24"/>
      <c r="L1" s="24"/>
      <c r="M1" s="1"/>
      <c r="N1" s="3"/>
      <c r="O1" s="3"/>
      <c r="P1" s="3"/>
      <c r="Q1" s="3"/>
      <c r="R1" s="3"/>
      <c r="S1" s="4"/>
    </row>
    <row r="2" spans="1:19" ht="24.75" customHeight="1">
      <c r="A2" s="118" t="s">
        <v>144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</row>
    <row r="3" spans="1:19" ht="24" customHeight="1">
      <c r="D3" s="50"/>
      <c r="E3" s="24"/>
      <c r="F3" s="24"/>
      <c r="G3" s="24"/>
      <c r="H3" s="24"/>
      <c r="I3" s="24"/>
      <c r="J3" s="24"/>
      <c r="K3" s="24"/>
      <c r="L3" s="24"/>
      <c r="M3" s="1"/>
      <c r="N3" s="3"/>
      <c r="O3" s="3"/>
      <c r="P3" s="3"/>
      <c r="Q3" s="3"/>
      <c r="R3" s="3"/>
      <c r="S3" s="4" t="s">
        <v>181</v>
      </c>
    </row>
    <row r="4" spans="1:19" ht="26.25" customHeight="1">
      <c r="A4" s="121" t="s">
        <v>89</v>
      </c>
      <c r="B4" s="121" t="s">
        <v>55</v>
      </c>
      <c r="C4" s="131" t="s">
        <v>158</v>
      </c>
      <c r="D4" s="117" t="s">
        <v>104</v>
      </c>
      <c r="E4" s="117"/>
      <c r="F4" s="117"/>
      <c r="G4" s="117"/>
      <c r="H4" s="117"/>
      <c r="I4" s="117"/>
      <c r="J4" s="117"/>
      <c r="K4" s="117"/>
      <c r="L4" s="117"/>
      <c r="M4" s="148" t="s">
        <v>130</v>
      </c>
      <c r="N4" s="117" t="s">
        <v>109</v>
      </c>
      <c r="O4" s="117" t="s">
        <v>88</v>
      </c>
      <c r="P4" s="117"/>
      <c r="Q4" s="120" t="s">
        <v>77</v>
      </c>
      <c r="R4" s="121" t="s">
        <v>122</v>
      </c>
      <c r="S4" s="121" t="s">
        <v>151</v>
      </c>
    </row>
    <row r="5" spans="1:19" ht="26.25" customHeight="1">
      <c r="A5" s="121"/>
      <c r="B5" s="121"/>
      <c r="C5" s="121"/>
      <c r="D5" s="150" t="s">
        <v>68</v>
      </c>
      <c r="E5" s="149" t="s">
        <v>10</v>
      </c>
      <c r="F5" s="150" t="s">
        <v>180</v>
      </c>
      <c r="G5" s="150"/>
      <c r="H5" s="150"/>
      <c r="I5" s="150"/>
      <c r="J5" s="150"/>
      <c r="K5" s="150"/>
      <c r="L5" s="151"/>
      <c r="M5" s="148"/>
      <c r="N5" s="117"/>
      <c r="O5" s="121" t="s">
        <v>169</v>
      </c>
      <c r="P5" s="121" t="s">
        <v>81</v>
      </c>
      <c r="Q5" s="120"/>
      <c r="R5" s="121"/>
      <c r="S5" s="121"/>
    </row>
    <row r="6" spans="1:19" ht="26.25" customHeight="1">
      <c r="A6" s="121"/>
      <c r="B6" s="121"/>
      <c r="C6" s="121"/>
      <c r="D6" s="119"/>
      <c r="E6" s="117"/>
      <c r="F6" s="119" t="s">
        <v>64</v>
      </c>
      <c r="G6" s="117" t="s">
        <v>74</v>
      </c>
      <c r="H6" s="117" t="s">
        <v>29</v>
      </c>
      <c r="I6" s="117" t="s">
        <v>9</v>
      </c>
      <c r="J6" s="119" t="s">
        <v>73</v>
      </c>
      <c r="K6" s="126" t="s">
        <v>87</v>
      </c>
      <c r="L6" s="119" t="s">
        <v>122</v>
      </c>
      <c r="M6" s="148"/>
      <c r="N6" s="117"/>
      <c r="O6" s="121"/>
      <c r="P6" s="121"/>
      <c r="Q6" s="120"/>
      <c r="R6" s="121"/>
      <c r="S6" s="121"/>
    </row>
    <row r="7" spans="1:19" ht="39" customHeight="1">
      <c r="A7" s="121"/>
      <c r="B7" s="121"/>
      <c r="C7" s="121"/>
      <c r="D7" s="119"/>
      <c r="E7" s="117"/>
      <c r="F7" s="119"/>
      <c r="G7" s="117"/>
      <c r="H7" s="117"/>
      <c r="I7" s="117"/>
      <c r="J7" s="119"/>
      <c r="K7" s="126"/>
      <c r="L7" s="119"/>
      <c r="M7" s="148"/>
      <c r="N7" s="117"/>
      <c r="O7" s="121"/>
      <c r="P7" s="121"/>
      <c r="Q7" s="120"/>
      <c r="R7" s="121"/>
      <c r="S7" s="121"/>
    </row>
    <row r="8" spans="1:19" ht="24.75" customHeight="1">
      <c r="A8" s="9" t="s">
        <v>126</v>
      </c>
      <c r="B8" s="9" t="s">
        <v>126</v>
      </c>
      <c r="C8" s="36">
        <v>8</v>
      </c>
      <c r="D8" s="36">
        <v>9</v>
      </c>
      <c r="E8" s="36">
        <v>10</v>
      </c>
      <c r="F8" s="40">
        <v>11</v>
      </c>
      <c r="G8" s="40">
        <v>12</v>
      </c>
      <c r="H8" s="40">
        <v>13</v>
      </c>
      <c r="I8" s="40">
        <v>14</v>
      </c>
      <c r="J8" s="40">
        <v>15</v>
      </c>
      <c r="K8" s="40">
        <v>16</v>
      </c>
      <c r="L8" s="40">
        <v>17</v>
      </c>
      <c r="M8" s="36">
        <v>18</v>
      </c>
      <c r="N8" s="36">
        <v>19</v>
      </c>
      <c r="O8" s="36">
        <v>20</v>
      </c>
      <c r="P8" s="9">
        <v>21</v>
      </c>
      <c r="Q8" s="36">
        <v>22</v>
      </c>
      <c r="R8" s="36">
        <v>23</v>
      </c>
      <c r="S8" s="36">
        <v>24</v>
      </c>
    </row>
    <row r="9" spans="1:19" ht="24.75" customHeight="1">
      <c r="A9" s="84"/>
      <c r="B9" s="84" t="s">
        <v>42</v>
      </c>
      <c r="C9" s="72">
        <v>77</v>
      </c>
      <c r="D9" s="72">
        <v>77</v>
      </c>
      <c r="E9" s="72">
        <v>77</v>
      </c>
      <c r="F9" s="72"/>
      <c r="G9" s="72"/>
      <c r="H9" s="72"/>
      <c r="I9" s="72"/>
      <c r="J9" s="72">
        <v>0</v>
      </c>
      <c r="K9" s="72">
        <v>0</v>
      </c>
      <c r="L9" s="72">
        <v>0</v>
      </c>
      <c r="M9" s="72">
        <v>0</v>
      </c>
      <c r="N9" s="72">
        <v>0</v>
      </c>
      <c r="O9" s="72">
        <v>0</v>
      </c>
      <c r="P9" s="72">
        <v>0</v>
      </c>
      <c r="Q9" s="72">
        <v>0</v>
      </c>
      <c r="R9" s="72">
        <v>0</v>
      </c>
      <c r="S9" s="65">
        <v>0</v>
      </c>
    </row>
    <row r="10" spans="1:19" ht="24.75" customHeight="1">
      <c r="A10" s="84"/>
      <c r="B10" s="84" t="s">
        <v>208</v>
      </c>
      <c r="C10" s="72">
        <f>D10</f>
        <v>77</v>
      </c>
      <c r="D10" s="72">
        <f>E10</f>
        <v>77</v>
      </c>
      <c r="E10" s="72">
        <f>E11+E12+E13+E14+E15+E16+E17+E18+E19+E20+E21</f>
        <v>77</v>
      </c>
      <c r="F10" s="72"/>
      <c r="G10" s="72"/>
      <c r="H10" s="72"/>
      <c r="I10" s="72"/>
      <c r="J10" s="72">
        <v>0</v>
      </c>
      <c r="K10" s="72">
        <v>0</v>
      </c>
      <c r="L10" s="72">
        <v>0</v>
      </c>
      <c r="M10" s="72">
        <v>0</v>
      </c>
      <c r="N10" s="72">
        <v>0</v>
      </c>
      <c r="O10" s="72">
        <v>0</v>
      </c>
      <c r="P10" s="72">
        <v>0</v>
      </c>
      <c r="Q10" s="72">
        <v>0</v>
      </c>
      <c r="R10" s="72">
        <v>0</v>
      </c>
      <c r="S10" s="65">
        <v>0</v>
      </c>
    </row>
    <row r="11" spans="1:19" ht="24.75" customHeight="1">
      <c r="A11" s="84" t="s">
        <v>210</v>
      </c>
      <c r="B11" s="84" t="s">
        <v>230</v>
      </c>
      <c r="C11" s="72">
        <f t="shared" ref="C11:C20" si="0">D11</f>
        <v>10</v>
      </c>
      <c r="D11" s="72">
        <f t="shared" ref="D11:D21" si="1">E11</f>
        <v>10</v>
      </c>
      <c r="E11" s="72">
        <v>10</v>
      </c>
      <c r="F11" s="72"/>
      <c r="G11" s="72"/>
      <c r="H11" s="72"/>
      <c r="I11" s="72"/>
      <c r="J11" s="72">
        <v>0</v>
      </c>
      <c r="K11" s="72">
        <v>0</v>
      </c>
      <c r="L11" s="72">
        <v>0</v>
      </c>
      <c r="M11" s="72">
        <v>0</v>
      </c>
      <c r="N11" s="72">
        <v>0</v>
      </c>
      <c r="O11" s="72">
        <v>0</v>
      </c>
      <c r="P11" s="72">
        <v>0</v>
      </c>
      <c r="Q11" s="72">
        <v>0</v>
      </c>
      <c r="R11" s="72">
        <v>0</v>
      </c>
      <c r="S11" s="65">
        <v>0</v>
      </c>
    </row>
    <row r="12" spans="1:19" ht="24.75" customHeight="1">
      <c r="A12" s="84" t="s">
        <v>209</v>
      </c>
      <c r="B12" s="84" t="s">
        <v>231</v>
      </c>
      <c r="C12" s="72">
        <f t="shared" si="0"/>
        <v>5</v>
      </c>
      <c r="D12" s="72">
        <f t="shared" si="1"/>
        <v>5</v>
      </c>
      <c r="E12" s="72">
        <v>5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65"/>
    </row>
    <row r="13" spans="1:19" ht="24.75" customHeight="1">
      <c r="A13" s="84" t="s">
        <v>209</v>
      </c>
      <c r="B13" s="84" t="s">
        <v>232</v>
      </c>
      <c r="C13" s="72">
        <f t="shared" si="0"/>
        <v>8</v>
      </c>
      <c r="D13" s="72">
        <f t="shared" si="1"/>
        <v>8</v>
      </c>
      <c r="E13" s="72">
        <v>8</v>
      </c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65"/>
    </row>
    <row r="14" spans="1:19" ht="24.75" customHeight="1">
      <c r="A14" s="84" t="s">
        <v>209</v>
      </c>
      <c r="B14" s="84" t="s">
        <v>233</v>
      </c>
      <c r="C14" s="72">
        <f t="shared" si="0"/>
        <v>5</v>
      </c>
      <c r="D14" s="72">
        <f t="shared" si="1"/>
        <v>5</v>
      </c>
      <c r="E14" s="72">
        <v>5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65"/>
    </row>
    <row r="15" spans="1:19" ht="24.75" customHeight="1">
      <c r="A15" s="84" t="s">
        <v>209</v>
      </c>
      <c r="B15" s="84" t="s">
        <v>234</v>
      </c>
      <c r="C15" s="72">
        <f t="shared" si="0"/>
        <v>1</v>
      </c>
      <c r="D15" s="72">
        <f t="shared" si="1"/>
        <v>1</v>
      </c>
      <c r="E15" s="72">
        <v>1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65"/>
    </row>
    <row r="16" spans="1:19" ht="24.75" customHeight="1">
      <c r="A16" s="84" t="s">
        <v>209</v>
      </c>
      <c r="B16" s="84" t="s">
        <v>235</v>
      </c>
      <c r="C16" s="72">
        <f t="shared" si="0"/>
        <v>5</v>
      </c>
      <c r="D16" s="72">
        <f t="shared" si="1"/>
        <v>5</v>
      </c>
      <c r="E16" s="72">
        <v>5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65"/>
    </row>
    <row r="17" spans="1:19" ht="24.75" customHeight="1">
      <c r="A17" s="84" t="s">
        <v>209</v>
      </c>
      <c r="B17" s="84" t="s">
        <v>236</v>
      </c>
      <c r="C17" s="72">
        <f t="shared" si="0"/>
        <v>7</v>
      </c>
      <c r="D17" s="72">
        <f t="shared" si="1"/>
        <v>7</v>
      </c>
      <c r="E17" s="72">
        <v>7</v>
      </c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65"/>
    </row>
    <row r="18" spans="1:19" ht="24.75" customHeight="1">
      <c r="A18" s="84" t="s">
        <v>209</v>
      </c>
      <c r="B18" s="84" t="s">
        <v>237</v>
      </c>
      <c r="C18" s="72">
        <f t="shared" si="0"/>
        <v>25</v>
      </c>
      <c r="D18" s="72">
        <f t="shared" si="1"/>
        <v>25</v>
      </c>
      <c r="E18" s="72">
        <v>25</v>
      </c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65"/>
    </row>
    <row r="19" spans="1:19" ht="24.75" customHeight="1">
      <c r="A19" s="84" t="s">
        <v>209</v>
      </c>
      <c r="B19" s="84" t="s">
        <v>238</v>
      </c>
      <c r="C19" s="72">
        <f t="shared" si="0"/>
        <v>3</v>
      </c>
      <c r="D19" s="72">
        <f t="shared" si="1"/>
        <v>3</v>
      </c>
      <c r="E19" s="72">
        <v>3</v>
      </c>
      <c r="F19" s="72"/>
      <c r="G19" s="72"/>
      <c r="H19" s="72"/>
      <c r="I19" s="72"/>
      <c r="J19" s="72">
        <v>0</v>
      </c>
      <c r="K19" s="72">
        <v>0</v>
      </c>
      <c r="L19" s="72">
        <v>0</v>
      </c>
      <c r="M19" s="72">
        <v>0</v>
      </c>
      <c r="N19" s="72">
        <v>0</v>
      </c>
      <c r="O19" s="72">
        <v>0</v>
      </c>
      <c r="P19" s="72">
        <v>0</v>
      </c>
      <c r="Q19" s="72">
        <v>0</v>
      </c>
      <c r="R19" s="72">
        <v>0</v>
      </c>
      <c r="S19" s="65">
        <v>0</v>
      </c>
    </row>
    <row r="20" spans="1:19" ht="24.75" customHeight="1">
      <c r="A20" s="84" t="s">
        <v>229</v>
      </c>
      <c r="B20" s="84" t="s">
        <v>239</v>
      </c>
      <c r="C20" s="72">
        <f t="shared" si="0"/>
        <v>6</v>
      </c>
      <c r="D20" s="72">
        <f t="shared" si="1"/>
        <v>6</v>
      </c>
      <c r="E20" s="72">
        <v>6</v>
      </c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65"/>
    </row>
    <row r="21" spans="1:19" ht="24.75" customHeight="1">
      <c r="A21" s="84" t="s">
        <v>209</v>
      </c>
      <c r="B21" s="84" t="s">
        <v>240</v>
      </c>
      <c r="C21" s="72">
        <f>D21</f>
        <v>2</v>
      </c>
      <c r="D21" s="72">
        <f t="shared" si="1"/>
        <v>2</v>
      </c>
      <c r="E21" s="72">
        <v>2</v>
      </c>
      <c r="F21" s="72"/>
      <c r="G21" s="72"/>
      <c r="H21" s="72"/>
      <c r="I21" s="72"/>
      <c r="J21" s="72">
        <v>0</v>
      </c>
      <c r="K21" s="72">
        <v>0</v>
      </c>
      <c r="L21" s="72">
        <v>0</v>
      </c>
      <c r="M21" s="72">
        <v>0</v>
      </c>
      <c r="N21" s="72">
        <v>0</v>
      </c>
      <c r="O21" s="72">
        <v>0</v>
      </c>
      <c r="P21" s="72">
        <v>0</v>
      </c>
      <c r="Q21" s="72">
        <v>0</v>
      </c>
      <c r="R21" s="72">
        <v>0</v>
      </c>
      <c r="S21" s="65">
        <v>0</v>
      </c>
    </row>
    <row r="22" spans="1:19" ht="12.75" customHeight="1">
      <c r="E22" s="114"/>
    </row>
  </sheetData>
  <mergeCells count="23">
    <mergeCell ref="I6:I7"/>
    <mergeCell ref="A2:S2"/>
    <mergeCell ref="A4:A7"/>
    <mergeCell ref="B4:B7"/>
    <mergeCell ref="C4:C7"/>
    <mergeCell ref="D5:D7"/>
    <mergeCell ref="E5:E7"/>
    <mergeCell ref="F5:L5"/>
    <mergeCell ref="F6:F7"/>
    <mergeCell ref="G6:G7"/>
    <mergeCell ref="H6:H7"/>
    <mergeCell ref="Q4:Q7"/>
    <mergeCell ref="J6:J7"/>
    <mergeCell ref="K6:K7"/>
    <mergeCell ref="L6:L7"/>
    <mergeCell ref="D4:L4"/>
    <mergeCell ref="R4:R7"/>
    <mergeCell ref="S4:S7"/>
    <mergeCell ref="M4:M7"/>
    <mergeCell ref="N4:N7"/>
    <mergeCell ref="O5:O7"/>
    <mergeCell ref="P5:P7"/>
    <mergeCell ref="O4:P4"/>
  </mergeCells>
  <phoneticPr fontId="0" type="noConversion"/>
  <printOptions horizontalCentered="1"/>
  <pageMargins left="0.19685039370078738" right="0.19685039370078738" top="0.78740157480314954" bottom="0.59055118110236215" header="0" footer="0"/>
  <pageSetup paperSize="9" scale="60" orientation="landscape" r:id="rId1"/>
  <headerFooter alignWithMargins="0">
    <oddFooter>&amp;C表十八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S15"/>
  <sheetViews>
    <sheetView showGridLines="0" showZeros="0" zoomScaleNormal="100" workbookViewId="0">
      <selection activeCell="E9" sqref="E9"/>
    </sheetView>
  </sheetViews>
  <sheetFormatPr defaultColWidth="9.1640625" defaultRowHeight="11.25"/>
  <cols>
    <col min="1" max="19" width="15.33203125" customWidth="1"/>
    <col min="20" max="247" width="9.1640625" customWidth="1"/>
  </cols>
  <sheetData>
    <row r="1" spans="1:19" ht="20.25" customHeight="1">
      <c r="A1" s="2"/>
      <c r="B1" s="22"/>
      <c r="C1" s="22"/>
      <c r="D1" s="23"/>
      <c r="E1" s="24"/>
      <c r="F1" s="24"/>
      <c r="G1" s="24"/>
      <c r="H1" s="24"/>
      <c r="I1" s="24"/>
      <c r="J1" s="24"/>
      <c r="K1" s="24"/>
      <c r="L1" s="24"/>
      <c r="M1" s="1"/>
      <c r="N1" s="3"/>
      <c r="O1" s="3"/>
      <c r="P1" s="3"/>
      <c r="Q1" s="3"/>
      <c r="R1" s="3"/>
      <c r="S1" s="4"/>
    </row>
    <row r="2" spans="1:19" ht="24.75" customHeight="1">
      <c r="A2" s="118" t="s">
        <v>100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</row>
    <row r="3" spans="1:19" ht="24" customHeight="1">
      <c r="D3" s="50"/>
      <c r="E3" s="24"/>
      <c r="F3" s="24"/>
      <c r="G3" s="24"/>
      <c r="H3" s="24"/>
      <c r="I3" s="24"/>
      <c r="J3" s="24"/>
      <c r="K3" s="24"/>
      <c r="L3" s="24"/>
      <c r="M3" s="1"/>
      <c r="N3" s="3"/>
      <c r="O3" s="3"/>
      <c r="P3" s="3"/>
      <c r="Q3" s="3"/>
      <c r="R3" s="3"/>
      <c r="S3" s="4" t="s">
        <v>181</v>
      </c>
    </row>
    <row r="4" spans="1:19" ht="26.25" customHeight="1">
      <c r="A4" s="121" t="s">
        <v>89</v>
      </c>
      <c r="B4" s="121" t="s">
        <v>55</v>
      </c>
      <c r="C4" s="131" t="s">
        <v>158</v>
      </c>
      <c r="D4" s="117" t="s">
        <v>104</v>
      </c>
      <c r="E4" s="117"/>
      <c r="F4" s="117"/>
      <c r="G4" s="117"/>
      <c r="H4" s="117"/>
      <c r="I4" s="117"/>
      <c r="J4" s="117"/>
      <c r="K4" s="117"/>
      <c r="L4" s="117"/>
      <c r="M4" s="148" t="s">
        <v>130</v>
      </c>
      <c r="N4" s="117" t="s">
        <v>109</v>
      </c>
      <c r="O4" s="117" t="s">
        <v>88</v>
      </c>
      <c r="P4" s="117"/>
      <c r="Q4" s="120" t="s">
        <v>77</v>
      </c>
      <c r="R4" s="121" t="s">
        <v>122</v>
      </c>
      <c r="S4" s="121" t="s">
        <v>151</v>
      </c>
    </row>
    <row r="5" spans="1:19" ht="26.25" customHeight="1">
      <c r="A5" s="121"/>
      <c r="B5" s="121"/>
      <c r="C5" s="121"/>
      <c r="D5" s="150" t="s">
        <v>68</v>
      </c>
      <c r="E5" s="149" t="s">
        <v>10</v>
      </c>
      <c r="F5" s="150" t="s">
        <v>180</v>
      </c>
      <c r="G5" s="150"/>
      <c r="H5" s="150"/>
      <c r="I5" s="150"/>
      <c r="J5" s="150"/>
      <c r="K5" s="150"/>
      <c r="L5" s="151"/>
      <c r="M5" s="148"/>
      <c r="N5" s="117"/>
      <c r="O5" s="121" t="s">
        <v>169</v>
      </c>
      <c r="P5" s="121" t="s">
        <v>81</v>
      </c>
      <c r="Q5" s="120"/>
      <c r="R5" s="121"/>
      <c r="S5" s="121"/>
    </row>
    <row r="6" spans="1:19" ht="26.25" customHeight="1">
      <c r="A6" s="121"/>
      <c r="B6" s="121"/>
      <c r="C6" s="121"/>
      <c r="D6" s="119"/>
      <c r="E6" s="117"/>
      <c r="F6" s="119" t="s">
        <v>64</v>
      </c>
      <c r="G6" s="117" t="s">
        <v>74</v>
      </c>
      <c r="H6" s="117" t="s">
        <v>29</v>
      </c>
      <c r="I6" s="117" t="s">
        <v>9</v>
      </c>
      <c r="J6" s="119" t="s">
        <v>73</v>
      </c>
      <c r="K6" s="126" t="s">
        <v>87</v>
      </c>
      <c r="L6" s="119" t="s">
        <v>122</v>
      </c>
      <c r="M6" s="148"/>
      <c r="N6" s="117"/>
      <c r="O6" s="121"/>
      <c r="P6" s="121"/>
      <c r="Q6" s="120"/>
      <c r="R6" s="121"/>
      <c r="S6" s="121"/>
    </row>
    <row r="7" spans="1:19" ht="39" customHeight="1">
      <c r="A7" s="121"/>
      <c r="B7" s="121"/>
      <c r="C7" s="121"/>
      <c r="D7" s="119"/>
      <c r="E7" s="117"/>
      <c r="F7" s="119"/>
      <c r="G7" s="117"/>
      <c r="H7" s="117"/>
      <c r="I7" s="117"/>
      <c r="J7" s="119"/>
      <c r="K7" s="126"/>
      <c r="L7" s="119"/>
      <c r="M7" s="148"/>
      <c r="N7" s="117"/>
      <c r="O7" s="121"/>
      <c r="P7" s="121"/>
      <c r="Q7" s="120"/>
      <c r="R7" s="121"/>
      <c r="S7" s="121"/>
    </row>
    <row r="8" spans="1:19" ht="24.75" customHeight="1">
      <c r="A8" s="9" t="s">
        <v>126</v>
      </c>
      <c r="B8" s="9" t="s">
        <v>126</v>
      </c>
      <c r="C8" s="36">
        <v>8</v>
      </c>
      <c r="D8" s="36">
        <v>9</v>
      </c>
      <c r="E8" s="36">
        <v>10</v>
      </c>
      <c r="F8" s="40">
        <v>11</v>
      </c>
      <c r="G8" s="40">
        <v>12</v>
      </c>
      <c r="H8" s="40">
        <v>13</v>
      </c>
      <c r="I8" s="40">
        <v>14</v>
      </c>
      <c r="J8" s="40">
        <v>15</v>
      </c>
      <c r="K8" s="40">
        <v>16</v>
      </c>
      <c r="L8" s="40">
        <v>17</v>
      </c>
      <c r="M8" s="36">
        <v>18</v>
      </c>
      <c r="N8" s="36">
        <v>19</v>
      </c>
      <c r="O8" s="36">
        <v>20</v>
      </c>
      <c r="P8" s="9">
        <v>21</v>
      </c>
      <c r="Q8" s="36">
        <v>22</v>
      </c>
      <c r="R8" s="36">
        <v>23</v>
      </c>
      <c r="S8" s="30">
        <v>24</v>
      </c>
    </row>
    <row r="9" spans="1:19" ht="24.75" customHeight="1">
      <c r="A9" s="84"/>
      <c r="B9" s="103" t="s">
        <v>42</v>
      </c>
      <c r="C9" s="72">
        <v>38.4</v>
      </c>
      <c r="D9" s="72">
        <v>38.4</v>
      </c>
      <c r="E9" s="72">
        <v>38.4</v>
      </c>
      <c r="F9" s="72">
        <v>0</v>
      </c>
      <c r="G9" s="72">
        <v>0</v>
      </c>
      <c r="H9" s="72">
        <v>0</v>
      </c>
      <c r="I9" s="72">
        <v>0</v>
      </c>
      <c r="J9" s="72">
        <v>0</v>
      </c>
      <c r="K9" s="72">
        <v>0</v>
      </c>
      <c r="L9" s="72">
        <v>0</v>
      </c>
      <c r="M9" s="72">
        <v>0</v>
      </c>
      <c r="N9" s="72">
        <v>0</v>
      </c>
      <c r="O9" s="72">
        <v>0</v>
      </c>
      <c r="P9" s="72">
        <v>0</v>
      </c>
      <c r="Q9" s="72">
        <v>0</v>
      </c>
      <c r="R9" s="72">
        <v>0</v>
      </c>
      <c r="S9" s="65">
        <v>0</v>
      </c>
    </row>
    <row r="10" spans="1:19" ht="24.75" customHeight="1">
      <c r="A10" s="84"/>
      <c r="B10" s="103" t="s">
        <v>207</v>
      </c>
      <c r="C10" s="72">
        <f>D10</f>
        <v>38.4</v>
      </c>
      <c r="D10" s="72">
        <f>D11+D12</f>
        <v>38.4</v>
      </c>
      <c r="E10" s="72">
        <f>E11+E12</f>
        <v>38.4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  <c r="L10" s="72">
        <v>0</v>
      </c>
      <c r="M10" s="72">
        <v>0</v>
      </c>
      <c r="N10" s="72">
        <v>0</v>
      </c>
      <c r="O10" s="72">
        <v>0</v>
      </c>
      <c r="P10" s="72">
        <v>0</v>
      </c>
      <c r="Q10" s="72">
        <v>0</v>
      </c>
      <c r="R10" s="72">
        <v>0</v>
      </c>
      <c r="S10" s="65">
        <v>0</v>
      </c>
    </row>
    <row r="11" spans="1:19" ht="24.75" customHeight="1">
      <c r="A11" s="84" t="s">
        <v>229</v>
      </c>
      <c r="B11" s="103" t="s">
        <v>241</v>
      </c>
      <c r="C11" s="72">
        <f>D11</f>
        <v>10</v>
      </c>
      <c r="D11" s="72">
        <f>E11</f>
        <v>10</v>
      </c>
      <c r="E11" s="72">
        <v>10</v>
      </c>
      <c r="F11" s="72">
        <v>0</v>
      </c>
      <c r="G11" s="72">
        <v>0</v>
      </c>
      <c r="H11" s="72">
        <v>0</v>
      </c>
      <c r="I11" s="72">
        <v>0</v>
      </c>
      <c r="J11" s="72">
        <v>0</v>
      </c>
      <c r="K11" s="72">
        <v>0</v>
      </c>
      <c r="L11" s="72">
        <v>0</v>
      </c>
      <c r="M11" s="72">
        <v>0</v>
      </c>
      <c r="N11" s="72">
        <v>0</v>
      </c>
      <c r="O11" s="72">
        <v>0</v>
      </c>
      <c r="P11" s="72">
        <v>0</v>
      </c>
      <c r="Q11" s="72">
        <v>0</v>
      </c>
      <c r="R11" s="72">
        <v>0</v>
      </c>
      <c r="S11" s="65">
        <v>0</v>
      </c>
    </row>
    <row r="12" spans="1:19" ht="24.75" customHeight="1">
      <c r="A12" s="84" t="s">
        <v>229</v>
      </c>
      <c r="B12" s="103" t="s">
        <v>242</v>
      </c>
      <c r="C12" s="72">
        <f>D12</f>
        <v>28.4</v>
      </c>
      <c r="D12" s="72">
        <f>E12</f>
        <v>28.4</v>
      </c>
      <c r="E12" s="72">
        <v>28.4</v>
      </c>
      <c r="F12" s="72">
        <v>0</v>
      </c>
      <c r="G12" s="72">
        <v>0</v>
      </c>
      <c r="H12" s="72">
        <v>0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  <c r="N12" s="72">
        <v>0</v>
      </c>
      <c r="O12" s="72">
        <v>0</v>
      </c>
      <c r="P12" s="72">
        <v>0</v>
      </c>
      <c r="Q12" s="72">
        <v>0</v>
      </c>
      <c r="R12" s="72">
        <v>0</v>
      </c>
      <c r="S12" s="65">
        <v>0</v>
      </c>
    </row>
    <row r="13" spans="1:19" ht="24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ht="24.7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26"/>
      <c r="N14" s="3"/>
      <c r="O14" s="3"/>
      <c r="P14" s="3"/>
      <c r="Q14" s="3"/>
      <c r="R14" s="3"/>
      <c r="S14" s="3"/>
    </row>
    <row r="15" spans="1:19" ht="24.7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</sheetData>
  <mergeCells count="23">
    <mergeCell ref="I6:I7"/>
    <mergeCell ref="A2:S2"/>
    <mergeCell ref="A4:A7"/>
    <mergeCell ref="B4:B7"/>
    <mergeCell ref="C4:C7"/>
    <mergeCell ref="D5:D7"/>
    <mergeCell ref="E5:E7"/>
    <mergeCell ref="F5:L5"/>
    <mergeCell ref="F6:F7"/>
    <mergeCell ref="G6:G7"/>
    <mergeCell ref="H6:H7"/>
    <mergeCell ref="Q4:Q7"/>
    <mergeCell ref="J6:J7"/>
    <mergeCell ref="K6:K7"/>
    <mergeCell ref="L6:L7"/>
    <mergeCell ref="D4:L4"/>
    <mergeCell ref="R4:R7"/>
    <mergeCell ref="S4:S7"/>
    <mergeCell ref="M4:M7"/>
    <mergeCell ref="N4:N7"/>
    <mergeCell ref="O5:O7"/>
    <mergeCell ref="P5:P7"/>
    <mergeCell ref="O4:P4"/>
  </mergeCells>
  <phoneticPr fontId="0" type="noConversion"/>
  <printOptions horizontalCentered="1"/>
  <pageMargins left="0.19685039370078738" right="0.19685039370078738" top="0.78740157480314954" bottom="0.59055118110236215" header="0" footer="0"/>
  <pageSetup paperSize="9" scale="60" orientation="landscape" r:id="rId1"/>
  <headerFooter alignWithMargins="0">
    <oddFooter>&amp;C表十九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M23"/>
  <sheetViews>
    <sheetView showGridLines="0" showZeros="0" tabSelected="1" workbookViewId="0">
      <selection activeCell="J9" sqref="J9"/>
    </sheetView>
  </sheetViews>
  <sheetFormatPr defaultColWidth="9.1640625" defaultRowHeight="11.25"/>
  <cols>
    <col min="1" max="1" width="12.5" customWidth="1"/>
    <col min="2" max="2" width="16" customWidth="1"/>
    <col min="3" max="3" width="10.1640625" customWidth="1"/>
    <col min="4" max="4" width="12" customWidth="1"/>
    <col min="5" max="5" width="15.83203125" customWidth="1"/>
    <col min="6" max="6" width="14.33203125" customWidth="1"/>
    <col min="7" max="7" width="11.1640625" customWidth="1"/>
    <col min="8" max="8" width="10.6640625" customWidth="1"/>
    <col min="9" max="9" width="14.83203125" customWidth="1"/>
    <col min="10" max="10" width="13.83203125" customWidth="1"/>
    <col min="11" max="11" width="12.83203125" customWidth="1"/>
    <col min="12" max="12" width="13.33203125" customWidth="1"/>
  </cols>
  <sheetData>
    <row r="1" spans="1:13" ht="30.75" customHeight="1">
      <c r="A1" s="142" t="s">
        <v>131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</row>
    <row r="2" spans="1:13" ht="27" customHeight="1">
      <c r="L2" s="79" t="s">
        <v>106</v>
      </c>
    </row>
    <row r="3" spans="1:13" ht="29.25" customHeight="1">
      <c r="A3" s="133" t="s">
        <v>89</v>
      </c>
      <c r="B3" s="134" t="s">
        <v>153</v>
      </c>
      <c r="C3" s="133" t="s">
        <v>112</v>
      </c>
      <c r="D3" s="133"/>
      <c r="E3" s="133"/>
      <c r="F3" s="133"/>
      <c r="G3" s="134"/>
      <c r="H3" s="133" t="s">
        <v>150</v>
      </c>
      <c r="I3" s="133"/>
      <c r="J3" s="133"/>
      <c r="K3" s="133"/>
      <c r="L3" s="133"/>
    </row>
    <row r="4" spans="1:13" ht="24.75" customHeight="1">
      <c r="A4" s="133"/>
      <c r="B4" s="133"/>
      <c r="C4" s="152" t="s">
        <v>110</v>
      </c>
      <c r="D4" s="152" t="s">
        <v>103</v>
      </c>
      <c r="E4" s="152" t="s">
        <v>183</v>
      </c>
      <c r="F4" s="154"/>
      <c r="G4" s="154" t="s">
        <v>143</v>
      </c>
      <c r="H4" s="152" t="s">
        <v>110</v>
      </c>
      <c r="I4" s="152" t="s">
        <v>103</v>
      </c>
      <c r="J4" s="152" t="s">
        <v>183</v>
      </c>
      <c r="K4" s="152"/>
      <c r="L4" s="152" t="s">
        <v>143</v>
      </c>
    </row>
    <row r="5" spans="1:13" ht="24" customHeight="1">
      <c r="A5" s="153"/>
      <c r="B5" s="153"/>
      <c r="C5" s="153"/>
      <c r="D5" s="153"/>
      <c r="E5" s="60" t="s">
        <v>39</v>
      </c>
      <c r="F5" s="78" t="s">
        <v>201</v>
      </c>
      <c r="G5" s="155"/>
      <c r="H5" s="153"/>
      <c r="I5" s="153"/>
      <c r="J5" s="60" t="s">
        <v>39</v>
      </c>
      <c r="K5" s="60" t="s">
        <v>201</v>
      </c>
      <c r="L5" s="133"/>
    </row>
    <row r="6" spans="1:13" ht="36" customHeight="1">
      <c r="A6" s="107"/>
      <c r="B6" s="107" t="s">
        <v>42</v>
      </c>
      <c r="C6" s="108">
        <f>C7</f>
        <v>4.46</v>
      </c>
      <c r="D6" s="105">
        <f>D7</f>
        <v>4.46</v>
      </c>
      <c r="E6" s="108"/>
      <c r="F6" s="106"/>
      <c r="G6" s="105"/>
      <c r="H6" s="104">
        <v>4.46</v>
      </c>
      <c r="I6" s="104">
        <v>4.46</v>
      </c>
      <c r="J6" s="104"/>
      <c r="K6" s="104"/>
      <c r="L6" s="108">
        <v>0</v>
      </c>
      <c r="M6" s="31"/>
    </row>
    <row r="7" spans="1:13" ht="36" customHeight="1">
      <c r="A7" s="107" t="s">
        <v>229</v>
      </c>
      <c r="B7" s="107" t="s">
        <v>207</v>
      </c>
      <c r="C7" s="108">
        <f>D7</f>
        <v>4.46</v>
      </c>
      <c r="D7" s="105">
        <v>4.46</v>
      </c>
      <c r="E7" s="108"/>
      <c r="F7" s="106"/>
      <c r="G7" s="105"/>
      <c r="H7" s="104">
        <v>4.46</v>
      </c>
      <c r="I7" s="104">
        <v>4.46</v>
      </c>
      <c r="J7" s="104"/>
      <c r="K7" s="104"/>
      <c r="L7" s="108">
        <v>0</v>
      </c>
    </row>
    <row r="8" spans="1:13" ht="9.75" customHeight="1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</row>
    <row r="9" spans="1:13" ht="9.75" customHeight="1">
      <c r="A9" s="31"/>
      <c r="B9" s="31"/>
      <c r="C9" s="31"/>
      <c r="D9" s="31"/>
      <c r="E9" s="31"/>
      <c r="F9" s="31"/>
      <c r="G9" s="31"/>
      <c r="H9" s="31"/>
      <c r="I9" s="31"/>
      <c r="K9" s="31"/>
      <c r="L9" s="31"/>
      <c r="M9" s="31"/>
    </row>
    <row r="10" spans="1:13" ht="9.75" customHeight="1">
      <c r="A10" s="31"/>
      <c r="B10" s="31"/>
      <c r="C10" s="31"/>
      <c r="E10" s="31"/>
      <c r="F10" s="31"/>
      <c r="G10" s="31"/>
      <c r="J10" s="31"/>
    </row>
    <row r="11" spans="1:13" ht="9.75" customHeight="1">
      <c r="A11" s="31"/>
      <c r="B11" s="31"/>
      <c r="C11" s="31"/>
      <c r="E11" s="31"/>
      <c r="F11" s="31"/>
      <c r="H11" s="31"/>
      <c r="J11" s="31"/>
      <c r="K11" s="31"/>
      <c r="L11" s="31"/>
    </row>
    <row r="12" spans="1:13" ht="9.75" customHeight="1">
      <c r="A12" s="31"/>
      <c r="B12" s="31"/>
      <c r="C12" s="31"/>
      <c r="D12" s="31"/>
      <c r="K12" s="31"/>
    </row>
    <row r="13" spans="1:13" ht="9.75" customHeight="1">
      <c r="B13" s="31"/>
      <c r="C13" s="31"/>
      <c r="D13" s="31"/>
      <c r="J13" s="31"/>
      <c r="M13" s="31"/>
    </row>
    <row r="14" spans="1:13" ht="9.75" customHeight="1">
      <c r="B14" s="31"/>
      <c r="D14" s="31"/>
      <c r="E14" s="31"/>
      <c r="I14" s="31"/>
      <c r="K14" s="31"/>
      <c r="L14" s="31"/>
    </row>
    <row r="15" spans="1:13" ht="9.75" customHeight="1">
      <c r="B15" s="31"/>
      <c r="J15" s="31"/>
      <c r="K15" s="31"/>
    </row>
    <row r="16" spans="1:13">
      <c r="C16" s="31"/>
      <c r="H16" s="31"/>
      <c r="K16" s="31"/>
    </row>
    <row r="17" spans="9:13">
      <c r="K17" s="31"/>
    </row>
    <row r="18" spans="9:13">
      <c r="K18" s="31"/>
      <c r="M18" s="31"/>
    </row>
    <row r="20" spans="9:13">
      <c r="I20" s="31"/>
      <c r="K20" s="31"/>
    </row>
    <row r="21" spans="9:13">
      <c r="K21" s="31"/>
      <c r="L21" s="31"/>
    </row>
    <row r="23" spans="9:13">
      <c r="K23" s="31"/>
      <c r="L23" s="31"/>
    </row>
  </sheetData>
  <mergeCells count="13">
    <mergeCell ref="C4:C5"/>
    <mergeCell ref="D4:D5"/>
    <mergeCell ref="E4:F4"/>
    <mergeCell ref="H4:H5"/>
    <mergeCell ref="I4:I5"/>
    <mergeCell ref="J4:K4"/>
    <mergeCell ref="L4:L5"/>
    <mergeCell ref="A1:L1"/>
    <mergeCell ref="G4:G5"/>
    <mergeCell ref="C3:G3"/>
    <mergeCell ref="H3:L3"/>
    <mergeCell ref="A3:A5"/>
    <mergeCell ref="B3:B5"/>
  </mergeCells>
  <phoneticPr fontId="0" type="noConversion"/>
  <pageMargins left="0.74999998873613005" right="0.74999998873613005" top="0.99999998498150677" bottom="0.99999998498150677" header="0.49999999249075339" footer="0.49999999249075339"/>
  <pageSetup paperSize="9" orientation="landscape" r:id="rId1"/>
  <headerFooter alignWithMargins="0">
    <oddFooter>&amp;C表二十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23"/>
  <sheetViews>
    <sheetView showGridLines="0" showZeros="0" workbookViewId="0">
      <selection activeCell="F10" sqref="F10"/>
    </sheetView>
  </sheetViews>
  <sheetFormatPr defaultColWidth="9.1640625" defaultRowHeight="11.25"/>
  <cols>
    <col min="1" max="1" width="15.5" customWidth="1"/>
    <col min="2" max="2" width="36.6640625" customWidth="1"/>
    <col min="3" max="3" width="18.33203125" customWidth="1"/>
    <col min="4" max="4" width="20.1640625" customWidth="1"/>
    <col min="5" max="5" width="18.6640625" customWidth="1"/>
    <col min="6" max="6" width="18" customWidth="1"/>
    <col min="7" max="7" width="16.5" customWidth="1"/>
    <col min="8" max="9" width="14.5" customWidth="1"/>
    <col min="10" max="10" width="24" customWidth="1"/>
  </cols>
  <sheetData>
    <row r="1" spans="1:13" ht="18" customHeight="1">
      <c r="A1" s="2"/>
      <c r="B1" s="22"/>
      <c r="C1" s="22"/>
      <c r="D1" s="23"/>
      <c r="E1" s="1"/>
      <c r="F1" s="3"/>
      <c r="G1" s="3"/>
      <c r="H1" s="3"/>
      <c r="J1" s="25"/>
      <c r="K1" s="26"/>
    </row>
    <row r="2" spans="1:13" ht="24.75" customHeight="1">
      <c r="A2" s="118" t="s">
        <v>173</v>
      </c>
      <c r="B2" s="118"/>
      <c r="C2" s="118"/>
      <c r="D2" s="118"/>
      <c r="E2" s="118"/>
      <c r="F2" s="118"/>
      <c r="G2" s="118"/>
      <c r="H2" s="118"/>
      <c r="I2" s="118"/>
      <c r="J2" s="118"/>
      <c r="K2" s="27"/>
    </row>
    <row r="3" spans="1:13" ht="26.25" customHeight="1">
      <c r="E3" s="1"/>
      <c r="F3" s="28"/>
      <c r="G3" s="28"/>
      <c r="H3" s="28"/>
      <c r="I3" s="29" t="s">
        <v>181</v>
      </c>
      <c r="J3" s="29"/>
      <c r="K3" s="3"/>
    </row>
    <row r="4" spans="1:13" ht="24.75" customHeight="1">
      <c r="A4" s="121" t="s">
        <v>89</v>
      </c>
      <c r="B4" s="121" t="s">
        <v>153</v>
      </c>
      <c r="C4" s="121" t="s">
        <v>158</v>
      </c>
      <c r="D4" s="117" t="s">
        <v>104</v>
      </c>
      <c r="E4" s="119" t="s">
        <v>130</v>
      </c>
      <c r="F4" s="119" t="s">
        <v>109</v>
      </c>
      <c r="G4" s="119" t="s">
        <v>88</v>
      </c>
      <c r="H4" s="120" t="s">
        <v>77</v>
      </c>
      <c r="I4" s="120" t="s">
        <v>122</v>
      </c>
      <c r="J4" s="121" t="s">
        <v>151</v>
      </c>
      <c r="K4" s="7"/>
    </row>
    <row r="5" spans="1:13" ht="27.75" customHeight="1">
      <c r="A5" s="121"/>
      <c r="B5" s="121"/>
      <c r="C5" s="121"/>
      <c r="D5" s="117"/>
      <c r="E5" s="119"/>
      <c r="F5" s="119"/>
      <c r="G5" s="119"/>
      <c r="H5" s="120"/>
      <c r="I5" s="120"/>
      <c r="J5" s="121"/>
      <c r="K5" s="7"/>
    </row>
    <row r="6" spans="1:13" ht="63.75" customHeight="1">
      <c r="A6" s="121"/>
      <c r="B6" s="121"/>
      <c r="C6" s="121"/>
      <c r="D6" s="117"/>
      <c r="E6" s="119"/>
      <c r="F6" s="119"/>
      <c r="G6" s="119"/>
      <c r="H6" s="120"/>
      <c r="I6" s="120"/>
      <c r="J6" s="121"/>
      <c r="K6" s="7"/>
      <c r="M6" s="31"/>
    </row>
    <row r="7" spans="1:13" ht="33.75" customHeight="1">
      <c r="A7" s="9" t="s">
        <v>126</v>
      </c>
      <c r="B7" s="9" t="s">
        <v>126</v>
      </c>
      <c r="C7" s="9">
        <v>1</v>
      </c>
      <c r="D7" s="35">
        <v>2</v>
      </c>
      <c r="E7" s="9">
        <v>3</v>
      </c>
      <c r="F7" s="9">
        <v>4</v>
      </c>
      <c r="G7" s="35">
        <v>5</v>
      </c>
      <c r="H7" s="9">
        <v>6</v>
      </c>
      <c r="I7" s="9">
        <v>7</v>
      </c>
      <c r="J7" s="8">
        <v>8</v>
      </c>
      <c r="K7" s="3"/>
    </row>
    <row r="8" spans="1:13" ht="33.75" customHeight="1">
      <c r="A8" s="84"/>
      <c r="B8" s="89" t="s">
        <v>42</v>
      </c>
      <c r="C8" s="65">
        <v>1045.72</v>
      </c>
      <c r="D8" s="85">
        <v>1045.72</v>
      </c>
      <c r="E8" s="85"/>
      <c r="F8" s="86"/>
      <c r="G8" s="65"/>
      <c r="H8" s="85"/>
      <c r="I8" s="85"/>
      <c r="J8" s="65">
        <v>0</v>
      </c>
      <c r="K8" s="3"/>
      <c r="L8" s="31"/>
    </row>
    <row r="9" spans="1:13" ht="36" customHeight="1">
      <c r="A9" s="84" t="s">
        <v>210</v>
      </c>
      <c r="B9" s="84" t="s">
        <v>207</v>
      </c>
      <c r="C9" s="65">
        <v>1045.72</v>
      </c>
      <c r="D9" s="85">
        <v>1045.72</v>
      </c>
      <c r="E9" s="85"/>
      <c r="F9" s="86"/>
      <c r="G9" s="65"/>
      <c r="H9" s="85"/>
      <c r="I9" s="85"/>
      <c r="J9" s="65">
        <v>0</v>
      </c>
      <c r="K9" s="3"/>
    </row>
    <row r="10" spans="1:13" ht="24.7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3" ht="24.75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3" ht="24.7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3" ht="24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3" ht="24.7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3" ht="24.7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3" ht="24.7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24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24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ht="24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24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24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24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24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</sheetData>
  <mergeCells count="11">
    <mergeCell ref="G4:G6"/>
    <mergeCell ref="D4:D6"/>
    <mergeCell ref="A2:J2"/>
    <mergeCell ref="E4:E6"/>
    <mergeCell ref="F4:F6"/>
    <mergeCell ref="H4:H6"/>
    <mergeCell ref="I4:I6"/>
    <mergeCell ref="J4:J6"/>
    <mergeCell ref="C4:C6"/>
    <mergeCell ref="A4:A6"/>
    <mergeCell ref="B4:B6"/>
  </mergeCells>
  <phoneticPr fontId="0" type="noConversion"/>
  <printOptions horizontalCentered="1"/>
  <pageMargins left="0.19685039370078738" right="0.19685039370078738" top="0.78740157480314954" bottom="0.59055118110236215" header="2.3762664233315036E-311" footer="0"/>
  <pageSetup paperSize="9" scale="70" orientation="landscape" r:id="rId1"/>
  <headerFooter alignWithMargins="0">
    <oddFooter>&amp;C表二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V25"/>
  <sheetViews>
    <sheetView showGridLines="0" showZeros="0" workbookViewId="0">
      <selection activeCell="J9" sqref="J9"/>
    </sheetView>
  </sheetViews>
  <sheetFormatPr defaultColWidth="9.1640625" defaultRowHeight="11.25"/>
  <cols>
    <col min="1" max="1" width="7" customWidth="1"/>
    <col min="2" max="2" width="7.83203125" customWidth="1"/>
    <col min="3" max="3" width="8.33203125" customWidth="1"/>
    <col min="4" max="4" width="17.83203125" customWidth="1"/>
    <col min="5" max="5" width="38.6640625" customWidth="1"/>
    <col min="6" max="6" width="15.33203125" customWidth="1"/>
    <col min="7" max="7" width="15.83203125" customWidth="1"/>
    <col min="8" max="8" width="14.5" customWidth="1"/>
    <col min="9" max="9" width="15.5" customWidth="1"/>
    <col min="10" max="10" width="15" customWidth="1"/>
    <col min="11" max="11" width="15.83203125" customWidth="1"/>
    <col min="12" max="12" width="15.6640625" customWidth="1"/>
    <col min="13" max="13" width="15.33203125" customWidth="1"/>
  </cols>
  <sheetData>
    <row r="1" spans="1:22" ht="23.25" customHeight="1">
      <c r="A1" s="32"/>
      <c r="B1" s="32"/>
      <c r="C1" s="32"/>
      <c r="D1" s="32"/>
      <c r="E1" s="32"/>
      <c r="F1" s="32"/>
      <c r="G1" s="32"/>
      <c r="H1" s="3"/>
      <c r="I1" s="3"/>
      <c r="J1" s="3"/>
      <c r="K1" s="3"/>
      <c r="L1" s="2"/>
      <c r="M1" s="2"/>
      <c r="N1" s="3"/>
    </row>
    <row r="2" spans="1:22" ht="23.25" customHeight="1">
      <c r="A2" s="118" t="s">
        <v>155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3"/>
    </row>
    <row r="3" spans="1:22" ht="23.25" customHeight="1">
      <c r="H3" s="28"/>
      <c r="I3" s="28"/>
      <c r="J3" s="28"/>
      <c r="K3" s="28"/>
      <c r="L3" s="33" t="s">
        <v>181</v>
      </c>
      <c r="M3" s="33"/>
      <c r="N3" s="3"/>
    </row>
    <row r="4" spans="1:22" ht="23.25" customHeight="1">
      <c r="A4" s="6" t="s">
        <v>102</v>
      </c>
      <c r="B4" s="6"/>
      <c r="C4" s="6"/>
      <c r="D4" s="121" t="s">
        <v>89</v>
      </c>
      <c r="E4" s="127" t="s">
        <v>105</v>
      </c>
      <c r="F4" s="121" t="s">
        <v>158</v>
      </c>
      <c r="G4" s="117" t="s">
        <v>104</v>
      </c>
      <c r="H4" s="125" t="s">
        <v>130</v>
      </c>
      <c r="I4" s="123" t="s">
        <v>109</v>
      </c>
      <c r="J4" s="126" t="s">
        <v>88</v>
      </c>
      <c r="K4" s="124" t="s">
        <v>77</v>
      </c>
      <c r="L4" s="122" t="s">
        <v>122</v>
      </c>
      <c r="M4" s="121" t="s">
        <v>151</v>
      </c>
      <c r="N4" s="7"/>
    </row>
    <row r="5" spans="1:22" ht="33.75" customHeight="1">
      <c r="A5" s="121" t="s">
        <v>84</v>
      </c>
      <c r="B5" s="121" t="s">
        <v>140</v>
      </c>
      <c r="C5" s="121" t="s">
        <v>134</v>
      </c>
      <c r="D5" s="121"/>
      <c r="E5" s="127"/>
      <c r="F5" s="121"/>
      <c r="G5" s="117"/>
      <c r="H5" s="125"/>
      <c r="I5" s="123"/>
      <c r="J5" s="126"/>
      <c r="K5" s="121"/>
      <c r="L5" s="121"/>
      <c r="M5" s="121"/>
      <c r="N5" s="7"/>
    </row>
    <row r="6" spans="1:22" ht="66" customHeight="1">
      <c r="A6" s="121"/>
      <c r="B6" s="121"/>
      <c r="C6" s="121"/>
      <c r="D6" s="121"/>
      <c r="E6" s="127"/>
      <c r="F6" s="121"/>
      <c r="G6" s="117"/>
      <c r="H6" s="125"/>
      <c r="I6" s="123"/>
      <c r="J6" s="126"/>
      <c r="K6" s="121"/>
      <c r="L6" s="121"/>
      <c r="M6" s="121"/>
      <c r="N6" s="7"/>
    </row>
    <row r="7" spans="1:22" ht="23.25" customHeight="1">
      <c r="A7" s="9" t="s">
        <v>126</v>
      </c>
      <c r="B7" s="9" t="s">
        <v>126</v>
      </c>
      <c r="C7" s="34" t="s">
        <v>126</v>
      </c>
      <c r="D7" s="34" t="s">
        <v>126</v>
      </c>
      <c r="E7" s="35" t="s">
        <v>126</v>
      </c>
      <c r="F7" s="9">
        <v>1</v>
      </c>
      <c r="G7" s="35">
        <v>2</v>
      </c>
      <c r="H7" s="9">
        <v>3</v>
      </c>
      <c r="I7" s="9">
        <v>4</v>
      </c>
      <c r="J7" s="35">
        <v>5</v>
      </c>
      <c r="K7" s="36">
        <v>6</v>
      </c>
      <c r="L7" s="9">
        <v>7</v>
      </c>
      <c r="M7" s="30">
        <v>8</v>
      </c>
      <c r="N7" s="7"/>
    </row>
    <row r="8" spans="1:22" ht="23.25" customHeight="1">
      <c r="A8" s="89"/>
      <c r="B8" s="89"/>
      <c r="C8" s="90"/>
      <c r="D8" s="87"/>
      <c r="E8" s="88" t="s">
        <v>42</v>
      </c>
      <c r="F8" s="85">
        <v>1045.72</v>
      </c>
      <c r="G8" s="85">
        <v>1045.72</v>
      </c>
      <c r="H8" s="85"/>
      <c r="I8" s="86"/>
      <c r="J8" s="65"/>
      <c r="K8" s="85"/>
      <c r="L8" s="85"/>
      <c r="M8" s="65">
        <v>0</v>
      </c>
      <c r="N8" s="3"/>
    </row>
    <row r="9" spans="1:22" ht="23.25" customHeight="1">
      <c r="A9" s="89"/>
      <c r="B9" s="89"/>
      <c r="C9" s="90"/>
      <c r="D9" s="87" t="s">
        <v>210</v>
      </c>
      <c r="E9" s="88" t="s">
        <v>208</v>
      </c>
      <c r="F9" s="85">
        <v>1045.72</v>
      </c>
      <c r="G9" s="85">
        <v>1045.72</v>
      </c>
      <c r="H9" s="85"/>
      <c r="I9" s="86"/>
      <c r="J9" s="65"/>
      <c r="K9" s="85"/>
      <c r="L9" s="85"/>
      <c r="M9" s="65"/>
      <c r="N9" s="3"/>
    </row>
    <row r="10" spans="1:22" ht="23.25" customHeight="1">
      <c r="A10" s="89"/>
      <c r="B10" s="89"/>
      <c r="C10" s="90"/>
      <c r="D10" s="87"/>
      <c r="E10" s="88"/>
      <c r="F10" s="85"/>
      <c r="G10" s="85"/>
      <c r="H10" s="85"/>
      <c r="I10" s="86"/>
      <c r="J10" s="65"/>
      <c r="K10" s="85"/>
      <c r="L10" s="85"/>
      <c r="M10" s="65"/>
      <c r="N10" s="3"/>
    </row>
    <row r="11" spans="1:22" ht="23.25" customHeight="1">
      <c r="A11" s="89"/>
      <c r="B11" s="89"/>
      <c r="C11" s="90"/>
      <c r="D11" s="87"/>
      <c r="E11" s="88"/>
      <c r="F11" s="85"/>
      <c r="G11" s="85"/>
      <c r="H11" s="85"/>
      <c r="I11" s="86"/>
      <c r="J11" s="65"/>
      <c r="K11" s="85"/>
      <c r="L11" s="85"/>
      <c r="M11" s="65"/>
      <c r="N11" s="3"/>
      <c r="O11" s="31"/>
      <c r="P11" s="31"/>
      <c r="Q11" s="31"/>
      <c r="R11" s="31"/>
      <c r="S11" s="31"/>
      <c r="T11" s="31"/>
      <c r="U11" s="31"/>
      <c r="V11" s="31"/>
    </row>
    <row r="12" spans="1:22" ht="23.25" customHeight="1">
      <c r="A12" s="89"/>
      <c r="B12" s="89"/>
      <c r="C12" s="90"/>
      <c r="D12" s="87"/>
      <c r="E12" s="88"/>
      <c r="F12" s="85"/>
      <c r="G12" s="85"/>
      <c r="H12" s="85"/>
      <c r="I12" s="86"/>
      <c r="J12" s="65"/>
      <c r="K12" s="85"/>
      <c r="L12" s="85"/>
      <c r="M12" s="65"/>
      <c r="N12" s="3"/>
    </row>
    <row r="13" spans="1:22" ht="23.25" customHeight="1">
      <c r="A13" s="89"/>
      <c r="B13" s="89"/>
      <c r="C13" s="90"/>
      <c r="D13" s="87"/>
      <c r="E13" s="88"/>
      <c r="F13" s="85"/>
      <c r="G13" s="85"/>
      <c r="H13" s="85"/>
      <c r="I13" s="86"/>
      <c r="J13" s="65"/>
      <c r="K13" s="85"/>
      <c r="L13" s="85"/>
      <c r="M13" s="65"/>
      <c r="N13" s="3"/>
    </row>
    <row r="14" spans="1:22" ht="23.25" customHeight="1">
      <c r="A14" s="89"/>
      <c r="B14" s="89"/>
      <c r="C14" s="90"/>
      <c r="D14" s="87"/>
      <c r="E14" s="88"/>
      <c r="F14" s="85"/>
      <c r="G14" s="85"/>
      <c r="H14" s="85"/>
      <c r="I14" s="86"/>
      <c r="J14" s="65"/>
      <c r="K14" s="85"/>
      <c r="L14" s="85"/>
      <c r="M14" s="65"/>
      <c r="N14" s="3"/>
    </row>
    <row r="15" spans="1:22" ht="23.25" customHeight="1">
      <c r="A15" s="89"/>
      <c r="B15" s="89"/>
      <c r="C15" s="90"/>
      <c r="D15" s="87"/>
      <c r="E15" s="88"/>
      <c r="F15" s="85"/>
      <c r="G15" s="85"/>
      <c r="H15" s="85"/>
      <c r="I15" s="86"/>
      <c r="J15" s="65"/>
      <c r="K15" s="85"/>
      <c r="L15" s="85"/>
      <c r="M15" s="65"/>
      <c r="N15" s="3"/>
    </row>
    <row r="16" spans="1:22" ht="23.25" customHeight="1">
      <c r="A16" s="89"/>
      <c r="B16" s="89"/>
      <c r="C16" s="90"/>
      <c r="D16" s="87"/>
      <c r="E16" s="88"/>
      <c r="F16" s="85"/>
      <c r="G16" s="85"/>
      <c r="H16" s="85"/>
      <c r="I16" s="86"/>
      <c r="J16" s="65"/>
      <c r="K16" s="85"/>
      <c r="L16" s="85"/>
      <c r="M16" s="65"/>
      <c r="N16" s="3"/>
    </row>
    <row r="17" spans="1:14" ht="23.2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23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ht="23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23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23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ht="23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ht="23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ht="23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ht="23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</sheetData>
  <mergeCells count="14">
    <mergeCell ref="G4:G6"/>
    <mergeCell ref="J4:J6"/>
    <mergeCell ref="E4:E6"/>
    <mergeCell ref="A5:A6"/>
    <mergeCell ref="B5:B6"/>
    <mergeCell ref="C5:C6"/>
    <mergeCell ref="D4:D6"/>
    <mergeCell ref="L4:L6"/>
    <mergeCell ref="A2:M2"/>
    <mergeCell ref="M4:M6"/>
    <mergeCell ref="I4:I6"/>
    <mergeCell ref="K4:K6"/>
    <mergeCell ref="F4:F6"/>
    <mergeCell ref="H4:H6"/>
  </mergeCells>
  <phoneticPr fontId="0" type="noConversion"/>
  <printOptions horizontalCentered="1"/>
  <pageMargins left="0.19685039370078738" right="0.19685039370078738" top="0.78740157480314954" bottom="0.59055118110236215" header="2.3762664233315036E-311" footer="0"/>
  <pageSetup paperSize="9" scale="70" orientation="landscape" r:id="rId1"/>
  <headerFooter alignWithMargins="0">
    <oddFooter>&amp;C表三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showGridLines="0" showZeros="0" topLeftCell="A4" workbookViewId="0">
      <selection activeCell="O12" sqref="O12"/>
    </sheetView>
  </sheetViews>
  <sheetFormatPr defaultColWidth="9.1640625" defaultRowHeight="11.25"/>
  <cols>
    <col min="1" max="3" width="5" customWidth="1"/>
    <col min="4" max="4" width="15.33203125" customWidth="1"/>
    <col min="5" max="5" width="37.5" customWidth="1"/>
    <col min="6" max="6" width="13" customWidth="1"/>
    <col min="7" max="7" width="11.83203125" customWidth="1"/>
    <col min="8" max="8" width="13.1640625" customWidth="1"/>
    <col min="9" max="9" width="10.1640625" customWidth="1"/>
    <col min="10" max="10" width="10" customWidth="1"/>
    <col min="11" max="11" width="9.1640625" customWidth="1"/>
    <col min="12" max="12" width="11" customWidth="1"/>
    <col min="13" max="19" width="10" customWidth="1"/>
  </cols>
  <sheetData>
    <row r="1" spans="1:20" ht="25.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20" ht="25.5" customHeight="1">
      <c r="A2" s="38" t="s">
        <v>37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0" ht="25.5" customHeight="1">
      <c r="J3" s="37"/>
      <c r="K3" s="37"/>
      <c r="L3" s="37"/>
      <c r="M3" s="37"/>
      <c r="N3" s="37"/>
      <c r="O3" s="37"/>
      <c r="P3" s="37"/>
      <c r="Q3" s="37"/>
      <c r="R3" s="130" t="s">
        <v>181</v>
      </c>
      <c r="S3" s="130"/>
    </row>
    <row r="4" spans="1:20" ht="25.5" customHeight="1">
      <c r="A4" s="129" t="s">
        <v>102</v>
      </c>
      <c r="B4" s="129"/>
      <c r="C4" s="129"/>
      <c r="D4" s="121" t="s">
        <v>89</v>
      </c>
      <c r="E4" s="127" t="s">
        <v>157</v>
      </c>
      <c r="F4" s="121" t="s">
        <v>137</v>
      </c>
      <c r="G4" s="6" t="s">
        <v>22</v>
      </c>
      <c r="H4" s="39"/>
      <c r="I4" s="6"/>
      <c r="J4" s="6"/>
      <c r="K4" s="6"/>
      <c r="L4" s="121" t="s">
        <v>118</v>
      </c>
      <c r="M4" s="121"/>
      <c r="N4" s="121"/>
      <c r="O4" s="121"/>
      <c r="P4" s="121"/>
      <c r="Q4" s="121"/>
      <c r="R4" s="121"/>
      <c r="S4" s="131"/>
    </row>
    <row r="5" spans="1:20" ht="25.5" customHeight="1">
      <c r="A5" s="121" t="s">
        <v>84</v>
      </c>
      <c r="B5" s="121" t="s">
        <v>140</v>
      </c>
      <c r="C5" s="121" t="s">
        <v>134</v>
      </c>
      <c r="D5" s="121"/>
      <c r="E5" s="127"/>
      <c r="F5" s="121"/>
      <c r="G5" s="121" t="s">
        <v>42</v>
      </c>
      <c r="H5" s="121" t="s">
        <v>111</v>
      </c>
      <c r="I5" s="121" t="s">
        <v>26</v>
      </c>
      <c r="J5" s="121" t="s">
        <v>6</v>
      </c>
      <c r="K5" s="121" t="s">
        <v>66</v>
      </c>
      <c r="L5" s="121" t="s">
        <v>42</v>
      </c>
      <c r="M5" s="121" t="s">
        <v>129</v>
      </c>
      <c r="N5" s="128" t="s">
        <v>6</v>
      </c>
      <c r="O5" s="128" t="s">
        <v>20</v>
      </c>
      <c r="P5" s="121" t="s">
        <v>30</v>
      </c>
      <c r="Q5" s="121" t="s">
        <v>51</v>
      </c>
      <c r="R5" s="128" t="s">
        <v>46</v>
      </c>
      <c r="S5" s="120" t="s">
        <v>5</v>
      </c>
    </row>
    <row r="6" spans="1:20" ht="35.25" customHeight="1">
      <c r="A6" s="121"/>
      <c r="B6" s="121"/>
      <c r="C6" s="121"/>
      <c r="D6" s="121"/>
      <c r="E6" s="127"/>
      <c r="F6" s="121"/>
      <c r="G6" s="121"/>
      <c r="H6" s="121"/>
      <c r="I6" s="121"/>
      <c r="J6" s="121"/>
      <c r="K6" s="121"/>
      <c r="L6" s="121"/>
      <c r="M6" s="121"/>
      <c r="N6" s="128"/>
      <c r="O6" s="128"/>
      <c r="P6" s="121"/>
      <c r="Q6" s="121"/>
      <c r="R6" s="128"/>
      <c r="S6" s="120"/>
    </row>
    <row r="7" spans="1:20" ht="25.5" customHeight="1">
      <c r="A7" s="9" t="s">
        <v>126</v>
      </c>
      <c r="B7" s="9" t="s">
        <v>126</v>
      </c>
      <c r="C7" s="9" t="s">
        <v>126</v>
      </c>
      <c r="D7" s="9" t="s">
        <v>126</v>
      </c>
      <c r="E7" s="35" t="s">
        <v>126</v>
      </c>
      <c r="F7" s="9">
        <v>1</v>
      </c>
      <c r="G7" s="9">
        <v>2</v>
      </c>
      <c r="H7" s="9">
        <v>3</v>
      </c>
      <c r="I7" s="9">
        <v>4</v>
      </c>
      <c r="J7" s="9">
        <v>5</v>
      </c>
      <c r="K7" s="9">
        <v>6</v>
      </c>
      <c r="L7" s="9">
        <v>7</v>
      </c>
      <c r="M7" s="9">
        <v>8</v>
      </c>
      <c r="N7" s="9">
        <v>9</v>
      </c>
      <c r="O7" s="36">
        <v>10</v>
      </c>
      <c r="P7" s="36">
        <v>11</v>
      </c>
      <c r="Q7" s="36">
        <v>12</v>
      </c>
      <c r="R7" s="36">
        <v>13</v>
      </c>
      <c r="S7" s="30">
        <v>14</v>
      </c>
    </row>
    <row r="8" spans="1:20" ht="25.5" customHeight="1">
      <c r="A8" s="90"/>
      <c r="B8" s="91"/>
      <c r="C8" s="91"/>
      <c r="D8" s="87"/>
      <c r="E8" s="88" t="s">
        <v>42</v>
      </c>
      <c r="F8" s="85">
        <v>1045.72</v>
      </c>
      <c r="G8" s="86">
        <v>1007.32</v>
      </c>
      <c r="H8" s="72">
        <v>612.94000000000005</v>
      </c>
      <c r="I8" s="65">
        <v>111.88</v>
      </c>
      <c r="J8" s="86">
        <v>205.5</v>
      </c>
      <c r="K8" s="65">
        <v>77</v>
      </c>
      <c r="L8" s="86">
        <v>38.4</v>
      </c>
      <c r="M8" s="72">
        <v>38.4</v>
      </c>
      <c r="N8" s="72"/>
      <c r="O8" s="72"/>
      <c r="P8" s="65"/>
      <c r="Q8" s="85"/>
      <c r="R8" s="86"/>
      <c r="S8" s="65"/>
      <c r="T8" s="31"/>
    </row>
    <row r="9" spans="1:20" ht="25.5" customHeight="1">
      <c r="A9" s="90"/>
      <c r="B9" s="91"/>
      <c r="C9" s="91"/>
      <c r="D9" s="87"/>
      <c r="E9" s="88" t="s">
        <v>208</v>
      </c>
      <c r="F9" s="85">
        <f>F10+F11+F12+F13+F14+F15+F16</f>
        <v>1045.72</v>
      </c>
      <c r="G9" s="86">
        <f>G10+G11+G12+G13+G14+G15+G16</f>
        <v>1007.32</v>
      </c>
      <c r="H9" s="72">
        <f>H10+H11+H12+H13+H14+H15+H16</f>
        <v>612.94000000000005</v>
      </c>
      <c r="I9" s="65">
        <v>111.88</v>
      </c>
      <c r="J9" s="86">
        <f>J10+J11+J12+J13+J14+J15+J16</f>
        <v>205.5</v>
      </c>
      <c r="K9" s="65">
        <f>K10+K11+K12+K13+K14+K15+K16</f>
        <v>77</v>
      </c>
      <c r="L9" s="86">
        <f>L10+L11+L12+L13</f>
        <v>38.4</v>
      </c>
      <c r="M9" s="72">
        <f>M11+M13</f>
        <v>38.4</v>
      </c>
      <c r="N9" s="72"/>
      <c r="O9" s="72"/>
      <c r="P9" s="65"/>
      <c r="Q9" s="85"/>
      <c r="R9" s="86"/>
      <c r="S9" s="65"/>
      <c r="T9" s="31"/>
    </row>
    <row r="10" spans="1:20" ht="25.5" customHeight="1">
      <c r="A10" s="90" t="s">
        <v>211</v>
      </c>
      <c r="B10" s="91" t="s">
        <v>212</v>
      </c>
      <c r="C10" s="91" t="s">
        <v>213</v>
      </c>
      <c r="D10" s="87" t="s">
        <v>210</v>
      </c>
      <c r="E10" s="88" t="s">
        <v>215</v>
      </c>
      <c r="F10" s="85">
        <f t="shared" ref="F10:F16" si="0">G10+L10</f>
        <v>527.59</v>
      </c>
      <c r="G10" s="86">
        <f>H10+I10+J10+K10</f>
        <v>527.59</v>
      </c>
      <c r="H10" s="72">
        <v>267.37</v>
      </c>
      <c r="I10" s="65">
        <v>111.88</v>
      </c>
      <c r="J10" s="86">
        <v>148.34</v>
      </c>
      <c r="K10" s="65"/>
      <c r="L10" s="86">
        <f>M10+N10+O10+P10+Q10+R10+S10</f>
        <v>0</v>
      </c>
      <c r="M10" s="72"/>
      <c r="N10" s="72"/>
      <c r="O10" s="72"/>
      <c r="P10" s="65"/>
      <c r="Q10" s="85"/>
      <c r="R10" s="86"/>
      <c r="S10" s="65"/>
    </row>
    <row r="11" spans="1:20" ht="25.5" customHeight="1">
      <c r="A11" s="90" t="s">
        <v>211</v>
      </c>
      <c r="B11" s="91" t="s">
        <v>212</v>
      </c>
      <c r="C11" s="91" t="s">
        <v>216</v>
      </c>
      <c r="D11" s="87" t="s">
        <v>210</v>
      </c>
      <c r="E11" s="88" t="s">
        <v>217</v>
      </c>
      <c r="F11" s="85">
        <f t="shared" si="0"/>
        <v>10</v>
      </c>
      <c r="G11" s="86">
        <f t="shared" ref="G11:G16" si="1">H11+I11+J11+K11</f>
        <v>0</v>
      </c>
      <c r="H11" s="72"/>
      <c r="I11" s="65"/>
      <c r="J11" s="86"/>
      <c r="K11" s="65"/>
      <c r="L11" s="86">
        <f>M11+N11+O11+P11+Q11+R11+S11</f>
        <v>10</v>
      </c>
      <c r="M11" s="72">
        <v>10</v>
      </c>
      <c r="N11" s="72"/>
      <c r="O11" s="72"/>
      <c r="P11" s="65"/>
      <c r="Q11" s="85"/>
      <c r="R11" s="86"/>
      <c r="S11" s="65"/>
    </row>
    <row r="12" spans="1:20" ht="25.5" customHeight="1">
      <c r="A12" s="90" t="s">
        <v>218</v>
      </c>
      <c r="B12" s="91" t="s">
        <v>213</v>
      </c>
      <c r="C12" s="91" t="s">
        <v>213</v>
      </c>
      <c r="D12" s="87" t="s">
        <v>210</v>
      </c>
      <c r="E12" s="88" t="s">
        <v>215</v>
      </c>
      <c r="F12" s="85">
        <f t="shared" si="0"/>
        <v>293.3</v>
      </c>
      <c r="G12" s="86">
        <f t="shared" si="1"/>
        <v>293.3</v>
      </c>
      <c r="H12" s="72">
        <v>250.3</v>
      </c>
      <c r="I12" s="65"/>
      <c r="J12" s="86"/>
      <c r="K12" s="65">
        <v>43</v>
      </c>
      <c r="L12" s="86">
        <f>M12+N12+O12+P12+Q12+R12+S12</f>
        <v>0</v>
      </c>
      <c r="M12" s="72"/>
      <c r="N12" s="72"/>
      <c r="O12" s="72"/>
      <c r="P12" s="65"/>
      <c r="Q12" s="85"/>
      <c r="R12" s="86"/>
      <c r="S12" s="65"/>
    </row>
    <row r="13" spans="1:20" ht="25.5" customHeight="1">
      <c r="A13" s="90" t="s">
        <v>218</v>
      </c>
      <c r="B13" s="91" t="s">
        <v>213</v>
      </c>
      <c r="C13" s="91" t="s">
        <v>216</v>
      </c>
      <c r="D13" s="87" t="s">
        <v>210</v>
      </c>
      <c r="E13" s="88" t="s">
        <v>219</v>
      </c>
      <c r="F13" s="85">
        <f t="shared" si="0"/>
        <v>28.4</v>
      </c>
      <c r="G13" s="86">
        <f t="shared" si="1"/>
        <v>0</v>
      </c>
      <c r="H13" s="72"/>
      <c r="I13" s="65"/>
      <c r="J13" s="86"/>
      <c r="K13" s="65"/>
      <c r="L13" s="86">
        <f>M13+N13+O13+P13+Q13+R13+S13</f>
        <v>28.4</v>
      </c>
      <c r="M13" s="72">
        <v>28.4</v>
      </c>
      <c r="N13" s="72"/>
      <c r="O13" s="72"/>
      <c r="P13" s="65"/>
      <c r="Q13" s="85"/>
      <c r="R13" s="86"/>
      <c r="S13" s="65"/>
    </row>
    <row r="14" spans="1:20" ht="25.5" customHeight="1">
      <c r="A14" s="90" t="s">
        <v>218</v>
      </c>
      <c r="B14" s="91" t="s">
        <v>220</v>
      </c>
      <c r="C14" s="91" t="s">
        <v>220</v>
      </c>
      <c r="D14" s="87" t="s">
        <v>210</v>
      </c>
      <c r="E14" s="88" t="s">
        <v>221</v>
      </c>
      <c r="F14" s="85">
        <f t="shared" si="0"/>
        <v>95.27</v>
      </c>
      <c r="G14" s="86">
        <f t="shared" si="1"/>
        <v>95.27</v>
      </c>
      <c r="H14" s="72">
        <v>95.27</v>
      </c>
      <c r="I14" s="65"/>
      <c r="J14" s="86"/>
      <c r="K14" s="65"/>
      <c r="L14" s="86"/>
      <c r="M14" s="72"/>
      <c r="N14" s="72"/>
      <c r="O14" s="72"/>
      <c r="P14" s="65"/>
      <c r="Q14" s="85"/>
      <c r="R14" s="86"/>
      <c r="S14" s="65"/>
    </row>
    <row r="15" spans="1:20" ht="25.5" customHeight="1">
      <c r="A15" s="90" t="s">
        <v>222</v>
      </c>
      <c r="B15" s="91" t="s">
        <v>213</v>
      </c>
      <c r="C15" s="91" t="s">
        <v>213</v>
      </c>
      <c r="D15" s="87" t="s">
        <v>210</v>
      </c>
      <c r="E15" s="88" t="s">
        <v>214</v>
      </c>
      <c r="F15" s="85">
        <f t="shared" si="0"/>
        <v>34</v>
      </c>
      <c r="G15" s="86">
        <f t="shared" si="1"/>
        <v>34</v>
      </c>
      <c r="H15" s="72"/>
      <c r="I15" s="65"/>
      <c r="J15" s="86"/>
      <c r="K15" s="65">
        <v>34</v>
      </c>
      <c r="L15" s="86"/>
      <c r="M15" s="72"/>
      <c r="N15" s="72"/>
      <c r="O15" s="72"/>
      <c r="P15" s="65"/>
      <c r="Q15" s="85"/>
      <c r="R15" s="86"/>
      <c r="S15" s="65"/>
    </row>
    <row r="16" spans="1:20" ht="25.5" customHeight="1">
      <c r="A16" s="90" t="s">
        <v>223</v>
      </c>
      <c r="B16" s="91" t="s">
        <v>224</v>
      </c>
      <c r="C16" s="91" t="s">
        <v>213</v>
      </c>
      <c r="D16" s="87" t="s">
        <v>210</v>
      </c>
      <c r="E16" s="88" t="s">
        <v>225</v>
      </c>
      <c r="F16" s="85">
        <f t="shared" si="0"/>
        <v>57.16</v>
      </c>
      <c r="G16" s="86">
        <f t="shared" si="1"/>
        <v>57.16</v>
      </c>
      <c r="H16" s="72"/>
      <c r="I16" s="65"/>
      <c r="J16" s="86">
        <v>57.16</v>
      </c>
      <c r="K16" s="65"/>
      <c r="L16" s="86"/>
      <c r="M16" s="72"/>
      <c r="N16" s="72"/>
      <c r="O16" s="72"/>
      <c r="P16" s="65"/>
      <c r="Q16" s="85"/>
      <c r="R16" s="86"/>
      <c r="S16" s="65"/>
    </row>
    <row r="17" spans="1:19" ht="25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ht="25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25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ht="25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25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25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ht="25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ht="25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</sheetData>
  <mergeCells count="22">
    <mergeCell ref="K5:K6"/>
    <mergeCell ref="R3:S3"/>
    <mergeCell ref="Q5:Q6"/>
    <mergeCell ref="R5:R6"/>
    <mergeCell ref="S5:S6"/>
    <mergeCell ref="L4:S4"/>
    <mergeCell ref="B5:B6"/>
    <mergeCell ref="C5:C6"/>
    <mergeCell ref="G5:G6"/>
    <mergeCell ref="H5:H6"/>
    <mergeCell ref="I5:I6"/>
    <mergeCell ref="J5:J6"/>
    <mergeCell ref="M5:M6"/>
    <mergeCell ref="N5:N6"/>
    <mergeCell ref="O5:O6"/>
    <mergeCell ref="P5:P6"/>
    <mergeCell ref="L5:L6"/>
    <mergeCell ref="A4:C4"/>
    <mergeCell ref="E4:E6"/>
    <mergeCell ref="D4:D6"/>
    <mergeCell ref="F4:F6"/>
    <mergeCell ref="A5:A6"/>
  </mergeCells>
  <phoneticPr fontId="0" type="noConversion"/>
  <printOptions horizontalCentered="1"/>
  <pageMargins left="0.19685039370078738" right="0.19685039370078738" top="0.78740157480314954" bottom="0.59055118110236215" header="0" footer="0"/>
  <pageSetup paperSize="9" scale="75" orientation="landscape" r:id="rId1"/>
  <headerFooter alignWithMargins="0">
    <oddFooter>&amp;C表四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R26"/>
  <sheetViews>
    <sheetView showGridLines="0" showZeros="0" view="pageBreakPreview" topLeftCell="C1" zoomScaleNormal="100" workbookViewId="0">
      <selection activeCell="A8" sqref="A8:P11"/>
    </sheetView>
  </sheetViews>
  <sheetFormatPr defaultColWidth="9.1640625" defaultRowHeight="12.75" customHeight="1"/>
  <cols>
    <col min="1" max="1" width="9.1640625" customWidth="1"/>
    <col min="2" max="2" width="9.33203125" customWidth="1"/>
    <col min="3" max="3" width="8.83203125" customWidth="1"/>
    <col min="4" max="4" width="10.6640625" customWidth="1"/>
    <col min="5" max="5" width="27.1640625" customWidth="1"/>
    <col min="6" max="12" width="13.6640625" customWidth="1"/>
    <col min="13" max="13" width="15.6640625" customWidth="1"/>
    <col min="14" max="15" width="13.6640625" customWidth="1"/>
    <col min="16" max="16" width="16.33203125" customWidth="1"/>
    <col min="17" max="17" width="12.83203125" customWidth="1"/>
    <col min="18" max="18" width="11.33203125" customWidth="1"/>
  </cols>
  <sheetData>
    <row r="1" spans="1:18" ht="22.5" customHeight="1"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</row>
    <row r="2" spans="1:18" ht="30.75" customHeight="1">
      <c r="F2" s="51"/>
      <c r="G2" s="51"/>
      <c r="H2" s="51"/>
      <c r="I2" s="63" t="s">
        <v>45</v>
      </c>
      <c r="J2" s="63"/>
      <c r="K2" s="63"/>
      <c r="L2" s="63"/>
      <c r="M2" s="51"/>
      <c r="N2" s="51"/>
      <c r="O2" s="51"/>
      <c r="P2" s="51"/>
      <c r="Q2" s="51"/>
    </row>
    <row r="3" spans="1:18" ht="28.5" customHeight="1"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2" t="s">
        <v>181</v>
      </c>
    </row>
    <row r="4" spans="1:18" ht="21.75" customHeight="1">
      <c r="A4" s="133" t="s">
        <v>102</v>
      </c>
      <c r="B4" s="133"/>
      <c r="C4" s="134"/>
      <c r="D4" s="134" t="s">
        <v>89</v>
      </c>
      <c r="E4" s="132" t="s">
        <v>105</v>
      </c>
      <c r="F4" s="132" t="s">
        <v>158</v>
      </c>
      <c r="G4" s="132" t="s">
        <v>4</v>
      </c>
      <c r="H4" s="132"/>
      <c r="I4" s="132"/>
      <c r="J4" s="132"/>
      <c r="K4" s="132"/>
      <c r="L4" s="132" t="s">
        <v>93</v>
      </c>
      <c r="M4" s="132"/>
      <c r="N4" s="132"/>
      <c r="O4" s="132"/>
      <c r="P4" s="132"/>
      <c r="Q4" s="132" t="s">
        <v>2</v>
      </c>
      <c r="R4" s="132" t="s">
        <v>194</v>
      </c>
    </row>
    <row r="5" spans="1:18" ht="30.75" customHeight="1">
      <c r="A5" s="53" t="s">
        <v>84</v>
      </c>
      <c r="B5" s="53" t="s">
        <v>140</v>
      </c>
      <c r="C5" s="54" t="s">
        <v>134</v>
      </c>
      <c r="D5" s="134"/>
      <c r="E5" s="132"/>
      <c r="F5" s="132"/>
      <c r="G5" s="109" t="s">
        <v>110</v>
      </c>
      <c r="H5" s="109" t="s">
        <v>175</v>
      </c>
      <c r="I5" s="109" t="s">
        <v>60</v>
      </c>
      <c r="J5" s="109" t="s">
        <v>83</v>
      </c>
      <c r="K5" s="109" t="s">
        <v>96</v>
      </c>
      <c r="L5" s="109" t="s">
        <v>110</v>
      </c>
      <c r="M5" s="109" t="s">
        <v>186</v>
      </c>
      <c r="N5" s="109" t="s">
        <v>124</v>
      </c>
      <c r="O5" s="109" t="s">
        <v>168</v>
      </c>
      <c r="P5" s="109" t="s">
        <v>44</v>
      </c>
      <c r="Q5" s="132"/>
      <c r="R5" s="132"/>
    </row>
    <row r="6" spans="1:18" ht="27" customHeight="1">
      <c r="A6" s="45" t="s">
        <v>126</v>
      </c>
      <c r="B6" s="45" t="s">
        <v>126</v>
      </c>
      <c r="C6" s="45" t="s">
        <v>126</v>
      </c>
      <c r="D6" s="58" t="s">
        <v>126</v>
      </c>
      <c r="E6" s="109" t="s">
        <v>126</v>
      </c>
      <c r="F6" s="109">
        <v>1</v>
      </c>
      <c r="G6" s="109">
        <v>2</v>
      </c>
      <c r="H6" s="109">
        <v>3</v>
      </c>
      <c r="I6" s="109">
        <v>4</v>
      </c>
      <c r="J6" s="109">
        <v>5</v>
      </c>
      <c r="K6" s="109">
        <v>6</v>
      </c>
      <c r="L6" s="109">
        <v>7</v>
      </c>
      <c r="M6" s="109">
        <v>9</v>
      </c>
      <c r="N6" s="109">
        <v>10</v>
      </c>
      <c r="O6" s="109">
        <v>11</v>
      </c>
      <c r="P6" s="109">
        <v>12</v>
      </c>
      <c r="Q6" s="109">
        <v>13</v>
      </c>
      <c r="R6" s="110">
        <v>16</v>
      </c>
    </row>
    <row r="7" spans="1:18" ht="22.5" customHeight="1">
      <c r="A7" s="93"/>
      <c r="B7" s="93"/>
      <c r="C7" s="93"/>
      <c r="D7" s="93"/>
      <c r="E7" s="111" t="s">
        <v>42</v>
      </c>
      <c r="F7" s="83">
        <f>F8</f>
        <v>612.94000000000005</v>
      </c>
      <c r="G7" s="83">
        <f>G8</f>
        <v>476.37</v>
      </c>
      <c r="H7" s="83"/>
      <c r="I7" s="83">
        <f>I8</f>
        <v>205.21</v>
      </c>
      <c r="J7" s="83">
        <f>J8</f>
        <v>20.86</v>
      </c>
      <c r="K7" s="83"/>
      <c r="L7" s="83">
        <f>L8</f>
        <v>136.57</v>
      </c>
      <c r="M7" s="83">
        <f>M8</f>
        <v>38.11</v>
      </c>
      <c r="N7" s="83"/>
      <c r="O7" s="83">
        <f>O8</f>
        <v>3.19</v>
      </c>
      <c r="P7" s="83">
        <f>P8</f>
        <v>95.27</v>
      </c>
      <c r="Q7" s="83"/>
      <c r="R7" s="83"/>
    </row>
    <row r="8" spans="1:18" ht="22.5" customHeight="1">
      <c r="A8" s="93"/>
      <c r="B8" s="93"/>
      <c r="C8" s="93"/>
      <c r="D8" s="93"/>
      <c r="E8" s="111" t="s">
        <v>227</v>
      </c>
      <c r="F8" s="83">
        <f>F9+F10+F11</f>
        <v>612.94000000000005</v>
      </c>
      <c r="G8" s="83">
        <f>H8+I8+J8+K8</f>
        <v>476.37</v>
      </c>
      <c r="H8" s="83">
        <f>H9+H10+H11</f>
        <v>250.3</v>
      </c>
      <c r="I8" s="83">
        <f>I9+I10+I11</f>
        <v>205.21</v>
      </c>
      <c r="J8" s="83">
        <f>J9+J10+J11</f>
        <v>20.86</v>
      </c>
      <c r="K8" s="83"/>
      <c r="L8" s="83">
        <f>M8+N8+O8+P8+Q8</f>
        <v>136.57</v>
      </c>
      <c r="M8" s="83">
        <f>M9+M10+M11</f>
        <v>38.11</v>
      </c>
      <c r="N8" s="83"/>
      <c r="O8" s="83">
        <f>O9+O10+O11</f>
        <v>3.19</v>
      </c>
      <c r="P8" s="83">
        <f>P9+P10+P11</f>
        <v>95.27</v>
      </c>
      <c r="Q8" s="83"/>
      <c r="R8" s="83"/>
    </row>
    <row r="9" spans="1:18" ht="22.5" customHeight="1">
      <c r="A9" s="93" t="s">
        <v>211</v>
      </c>
      <c r="B9" s="93" t="s">
        <v>212</v>
      </c>
      <c r="C9" s="93" t="s">
        <v>213</v>
      </c>
      <c r="D9" s="93" t="s">
        <v>210</v>
      </c>
      <c r="E9" s="111" t="s">
        <v>215</v>
      </c>
      <c r="F9" s="83">
        <f>G9+L9</f>
        <v>267.37</v>
      </c>
      <c r="G9" s="83">
        <f>H9+I9+J9+K9</f>
        <v>226.07</v>
      </c>
      <c r="H9" s="83"/>
      <c r="I9" s="83">
        <v>205.21</v>
      </c>
      <c r="J9" s="83">
        <v>20.86</v>
      </c>
      <c r="K9" s="83"/>
      <c r="L9" s="83">
        <f>M9+N9+O9+P9+Q9</f>
        <v>41.3</v>
      </c>
      <c r="M9" s="83">
        <v>38.11</v>
      </c>
      <c r="N9" s="83"/>
      <c r="O9" s="83">
        <v>3.19</v>
      </c>
      <c r="P9" s="83"/>
      <c r="Q9" s="83"/>
      <c r="R9" s="83"/>
    </row>
    <row r="10" spans="1:18" ht="22.5" customHeight="1">
      <c r="A10" s="93" t="s">
        <v>218</v>
      </c>
      <c r="B10" s="93" t="s">
        <v>213</v>
      </c>
      <c r="C10" s="93" t="s">
        <v>213</v>
      </c>
      <c r="D10" s="93" t="s">
        <v>210</v>
      </c>
      <c r="E10" s="111" t="s">
        <v>214</v>
      </c>
      <c r="F10" s="83">
        <f>G10+L10</f>
        <v>250.3</v>
      </c>
      <c r="G10" s="83">
        <f>H10+I10+J10+K10</f>
        <v>250.3</v>
      </c>
      <c r="H10" s="83">
        <v>250.3</v>
      </c>
      <c r="I10" s="83"/>
      <c r="J10" s="83"/>
      <c r="K10" s="83"/>
      <c r="L10" s="83">
        <f>M10+N10+O10+P10+Q10</f>
        <v>0</v>
      </c>
      <c r="M10" s="83"/>
      <c r="N10" s="83"/>
      <c r="O10" s="83"/>
      <c r="P10" s="83"/>
      <c r="Q10" s="83"/>
      <c r="R10" s="83"/>
    </row>
    <row r="11" spans="1:18" ht="22.5" customHeight="1">
      <c r="A11" s="93" t="s">
        <v>218</v>
      </c>
      <c r="B11" s="93" t="s">
        <v>220</v>
      </c>
      <c r="C11" s="93" t="s">
        <v>220</v>
      </c>
      <c r="D11" s="93" t="s">
        <v>210</v>
      </c>
      <c r="E11" s="111" t="s">
        <v>226</v>
      </c>
      <c r="F11" s="83">
        <f>G11+L11</f>
        <v>95.27</v>
      </c>
      <c r="G11" s="83">
        <f>H11+I11+J11+K11</f>
        <v>0</v>
      </c>
      <c r="H11" s="83"/>
      <c r="I11" s="83"/>
      <c r="J11" s="83"/>
      <c r="K11" s="83"/>
      <c r="L11" s="83">
        <f>M11+N11+O11+P11+Q11</f>
        <v>95.27</v>
      </c>
      <c r="M11" s="83"/>
      <c r="N11" s="83"/>
      <c r="O11" s="83"/>
      <c r="P11" s="83">
        <v>95.27</v>
      </c>
      <c r="Q11" s="83"/>
      <c r="R11" s="83"/>
    </row>
    <row r="12" spans="1:18" ht="12.75" customHeight="1">
      <c r="C12" s="31"/>
      <c r="D12" s="31"/>
      <c r="F12" s="51"/>
      <c r="G12" s="51"/>
      <c r="H12" s="51"/>
      <c r="I12" s="61"/>
      <c r="J12" s="51"/>
      <c r="K12" s="61"/>
      <c r="L12" s="61"/>
      <c r="M12" s="61"/>
      <c r="N12" s="51"/>
      <c r="O12" s="61"/>
      <c r="P12" s="51"/>
      <c r="Q12" s="61"/>
    </row>
    <row r="13" spans="1:18" ht="12.75" customHeight="1">
      <c r="D13" s="31"/>
      <c r="F13" s="51"/>
      <c r="G13" s="51"/>
      <c r="H13" s="51"/>
      <c r="I13" s="61"/>
      <c r="J13" s="51"/>
      <c r="K13" s="61"/>
      <c r="L13" s="61"/>
      <c r="M13" s="51"/>
      <c r="N13" s="61"/>
      <c r="O13" s="51"/>
      <c r="P13" s="61"/>
      <c r="Q13" s="61"/>
    </row>
    <row r="14" spans="1:18" ht="12.75" customHeight="1">
      <c r="E14" s="31"/>
      <c r="F14" s="51"/>
      <c r="G14" s="51"/>
      <c r="H14" s="51"/>
      <c r="I14" s="61"/>
      <c r="J14" s="51"/>
      <c r="K14" s="61"/>
      <c r="L14" s="61"/>
      <c r="M14" s="61"/>
      <c r="N14" s="51"/>
      <c r="O14" s="51"/>
      <c r="P14" s="61"/>
      <c r="Q14" s="61"/>
    </row>
    <row r="15" spans="1:18" ht="12.75" customHeight="1">
      <c r="F15" s="51"/>
      <c r="G15" s="51"/>
      <c r="H15" s="51"/>
      <c r="I15" s="61"/>
      <c r="J15" s="51"/>
      <c r="K15" s="61"/>
      <c r="L15" s="61"/>
      <c r="M15" s="51"/>
      <c r="N15" s="61"/>
      <c r="O15" s="51"/>
      <c r="P15" s="61"/>
      <c r="Q15" s="61"/>
    </row>
    <row r="16" spans="1:18" ht="12.75" customHeight="1">
      <c r="D16" s="31"/>
      <c r="F16" s="51"/>
      <c r="G16" s="51"/>
      <c r="H16" s="51"/>
      <c r="I16" s="61"/>
      <c r="J16" s="61"/>
      <c r="K16" s="61"/>
      <c r="L16" s="61"/>
      <c r="M16" s="51"/>
      <c r="N16" s="61"/>
      <c r="O16" s="51"/>
      <c r="P16" s="61"/>
      <c r="Q16" s="61"/>
    </row>
    <row r="17" spans="6:17" ht="12.75" customHeight="1">
      <c r="F17" s="51"/>
      <c r="G17" s="51"/>
      <c r="H17" s="51"/>
      <c r="I17" s="51"/>
      <c r="J17" s="61"/>
      <c r="K17" s="51"/>
      <c r="L17" s="61"/>
      <c r="M17" s="61"/>
      <c r="N17" s="61"/>
      <c r="O17" s="61"/>
      <c r="P17" s="61"/>
      <c r="Q17" s="61"/>
    </row>
    <row r="18" spans="6:17" ht="12.75" customHeight="1">
      <c r="F18" s="51"/>
      <c r="G18" s="61"/>
      <c r="H18" s="51"/>
      <c r="I18" s="51"/>
      <c r="J18" s="61"/>
      <c r="K18" s="51"/>
      <c r="L18" s="51"/>
      <c r="M18" s="51"/>
      <c r="N18" s="61"/>
      <c r="O18" s="51"/>
      <c r="P18" s="61"/>
      <c r="Q18" s="61"/>
    </row>
    <row r="19" spans="6:17" ht="12.75" customHeight="1">
      <c r="F19" s="51"/>
      <c r="G19" s="51"/>
      <c r="H19" s="51"/>
      <c r="I19" s="51"/>
      <c r="J19" s="61"/>
      <c r="K19" s="51"/>
      <c r="L19" s="51"/>
      <c r="M19" s="51"/>
      <c r="N19" s="61"/>
      <c r="O19" s="61"/>
      <c r="P19" s="61"/>
      <c r="Q19" s="61"/>
    </row>
    <row r="20" spans="6:17" ht="12.75" customHeight="1">
      <c r="F20" s="51"/>
      <c r="G20" s="51"/>
      <c r="H20" s="51"/>
      <c r="I20" s="51"/>
      <c r="J20" s="51"/>
      <c r="K20" s="51"/>
      <c r="L20" s="51"/>
      <c r="M20" s="61"/>
      <c r="N20" s="51"/>
      <c r="O20" s="51"/>
      <c r="P20" s="51"/>
      <c r="Q20" s="61"/>
    </row>
    <row r="21" spans="6:17" ht="12.75" customHeight="1">
      <c r="F21" s="51"/>
      <c r="G21" s="51"/>
      <c r="H21" s="51"/>
      <c r="I21" s="51"/>
      <c r="J21" s="51"/>
      <c r="K21" s="51"/>
      <c r="L21" s="51"/>
      <c r="M21" s="51"/>
      <c r="N21" s="51"/>
      <c r="O21" s="61"/>
      <c r="P21" s="51"/>
      <c r="Q21" s="61"/>
    </row>
    <row r="22" spans="6:17" ht="12.75" customHeight="1"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61"/>
      <c r="Q22" s="61"/>
    </row>
    <row r="26" spans="6:17" ht="9.75" customHeight="1">
      <c r="M26" s="31"/>
    </row>
  </sheetData>
  <mergeCells count="8">
    <mergeCell ref="R4:R5"/>
    <mergeCell ref="Q4:Q5"/>
    <mergeCell ref="L4:P4"/>
    <mergeCell ref="A4:C4"/>
    <mergeCell ref="G4:K4"/>
    <mergeCell ref="D4:D5"/>
    <mergeCell ref="E4:E5"/>
    <mergeCell ref="F4:F5"/>
  </mergeCells>
  <phoneticPr fontId="0" type="noConversion"/>
  <pageMargins left="0.74999998873613005" right="0.74999998873613005" top="0.99999998498150677" bottom="0.99999998498150677" header="0.49999999249075339" footer="0.49999999249075339"/>
  <pageSetup paperSize="10" scale="60" orientation="landscape" r:id="rId1"/>
  <headerFooter alignWithMargins="0">
    <oddFooter>&amp;C表五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AK25"/>
  <sheetViews>
    <sheetView showGridLines="0" showZeros="0" topLeftCell="B1" workbookViewId="0">
      <selection activeCell="AC7" sqref="AC7:AH10"/>
    </sheetView>
  </sheetViews>
  <sheetFormatPr defaultColWidth="9.1640625" defaultRowHeight="11.25"/>
  <cols>
    <col min="1" max="3" width="5" customWidth="1"/>
    <col min="4" max="4" width="9" customWidth="1"/>
    <col min="5" max="5" width="10.83203125" customWidth="1"/>
    <col min="6" max="6" width="9.33203125" customWidth="1"/>
    <col min="7" max="32" width="8.83203125" customWidth="1"/>
    <col min="33" max="33" width="7.1640625" customWidth="1"/>
    <col min="34" max="34" width="7.83203125" customWidth="1"/>
  </cols>
  <sheetData>
    <row r="1" spans="1:37" ht="22.5" customHeight="1">
      <c r="A1" s="41"/>
      <c r="B1" s="42"/>
      <c r="C1" s="42"/>
      <c r="D1" s="43"/>
      <c r="E1" s="32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AG1" s="139"/>
      <c r="AH1" s="139"/>
    </row>
    <row r="2" spans="1:37" ht="22.5" customHeight="1">
      <c r="A2" s="140" t="s">
        <v>119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</row>
    <row r="3" spans="1:37" ht="22.5" customHeight="1"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AG3" s="138" t="s">
        <v>181</v>
      </c>
      <c r="AH3" s="138"/>
    </row>
    <row r="4" spans="1:37" ht="22.5" customHeight="1">
      <c r="A4" s="6" t="s">
        <v>102</v>
      </c>
      <c r="B4" s="6"/>
      <c r="C4" s="6"/>
      <c r="D4" s="121" t="s">
        <v>89</v>
      </c>
      <c r="E4" s="135" t="s">
        <v>157</v>
      </c>
      <c r="F4" s="121" t="s">
        <v>42</v>
      </c>
      <c r="G4" s="121" t="s">
        <v>164</v>
      </c>
      <c r="H4" s="121" t="s">
        <v>65</v>
      </c>
      <c r="I4" s="121" t="s">
        <v>57</v>
      </c>
      <c r="J4" s="121" t="s">
        <v>108</v>
      </c>
      <c r="K4" s="121" t="s">
        <v>198</v>
      </c>
      <c r="L4" s="121" t="s">
        <v>142</v>
      </c>
      <c r="M4" s="121" t="s">
        <v>80</v>
      </c>
      <c r="N4" s="121" t="s">
        <v>25</v>
      </c>
      <c r="O4" s="121" t="s">
        <v>147</v>
      </c>
      <c r="P4" s="121" t="s">
        <v>71</v>
      </c>
      <c r="Q4" s="121" t="s">
        <v>136</v>
      </c>
      <c r="R4" s="121" t="s">
        <v>189</v>
      </c>
      <c r="S4" s="121" t="s">
        <v>53</v>
      </c>
      <c r="T4" s="121" t="s">
        <v>149</v>
      </c>
      <c r="U4" s="121" t="s">
        <v>115</v>
      </c>
      <c r="V4" s="121" t="s">
        <v>103</v>
      </c>
      <c r="W4" s="121" t="s">
        <v>101</v>
      </c>
      <c r="X4" s="121" t="s">
        <v>41</v>
      </c>
      <c r="Y4" s="121" t="s">
        <v>203</v>
      </c>
      <c r="Z4" s="121" t="s">
        <v>184</v>
      </c>
      <c r="AA4" s="121" t="s">
        <v>182</v>
      </c>
      <c r="AB4" s="121" t="s">
        <v>117</v>
      </c>
      <c r="AC4" s="120" t="s">
        <v>133</v>
      </c>
      <c r="AD4" s="121" t="s">
        <v>43</v>
      </c>
      <c r="AE4" s="121" t="s">
        <v>201</v>
      </c>
      <c r="AF4" s="120" t="s">
        <v>197</v>
      </c>
      <c r="AG4" s="121" t="s">
        <v>204</v>
      </c>
      <c r="AH4" s="121" t="s">
        <v>62</v>
      </c>
    </row>
    <row r="5" spans="1:37" ht="39" customHeight="1">
      <c r="A5" s="8" t="s">
        <v>84</v>
      </c>
      <c r="B5" s="8" t="s">
        <v>140</v>
      </c>
      <c r="C5" s="8" t="s">
        <v>134</v>
      </c>
      <c r="D5" s="121"/>
      <c r="E5" s="136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37"/>
      <c r="Z5" s="137"/>
      <c r="AA5" s="137"/>
      <c r="AB5" s="137"/>
      <c r="AC5" s="135"/>
      <c r="AD5" s="137"/>
      <c r="AE5" s="137"/>
      <c r="AF5" s="135"/>
      <c r="AG5" s="137"/>
      <c r="AH5" s="137"/>
    </row>
    <row r="6" spans="1:37" ht="22.5" customHeight="1">
      <c r="A6" s="9" t="s">
        <v>126</v>
      </c>
      <c r="B6" s="9" t="s">
        <v>126</v>
      </c>
      <c r="C6" s="9" t="s">
        <v>126</v>
      </c>
      <c r="D6" s="9" t="s">
        <v>126</v>
      </c>
      <c r="E6" s="9" t="s">
        <v>126</v>
      </c>
      <c r="F6" s="35">
        <v>1</v>
      </c>
      <c r="G6" s="35">
        <v>2</v>
      </c>
      <c r="H6" s="35">
        <v>3</v>
      </c>
      <c r="I6" s="35">
        <v>4</v>
      </c>
      <c r="J6" s="40">
        <v>5</v>
      </c>
      <c r="K6" s="35">
        <v>6</v>
      </c>
      <c r="L6" s="35">
        <v>7</v>
      </c>
      <c r="M6" s="35">
        <v>8</v>
      </c>
      <c r="N6" s="35">
        <v>9</v>
      </c>
      <c r="O6" s="35">
        <v>10</v>
      </c>
      <c r="P6" s="35">
        <v>11</v>
      </c>
      <c r="Q6" s="35">
        <v>12</v>
      </c>
      <c r="R6" s="35">
        <v>13</v>
      </c>
      <c r="S6" s="35">
        <v>14</v>
      </c>
      <c r="T6" s="35">
        <v>15</v>
      </c>
      <c r="U6" s="35">
        <v>16</v>
      </c>
      <c r="V6" s="35">
        <v>17</v>
      </c>
      <c r="W6" s="35">
        <v>18</v>
      </c>
      <c r="X6" s="35">
        <v>19</v>
      </c>
      <c r="Y6" s="45">
        <v>24</v>
      </c>
      <c r="Z6" s="45">
        <v>25</v>
      </c>
      <c r="AA6" s="45">
        <v>26</v>
      </c>
      <c r="AB6" s="45">
        <v>27</v>
      </c>
      <c r="AC6" s="45">
        <v>28</v>
      </c>
      <c r="AD6" s="45">
        <v>29</v>
      </c>
      <c r="AE6" s="45">
        <v>30</v>
      </c>
      <c r="AF6" s="45">
        <v>31</v>
      </c>
      <c r="AG6" s="45">
        <v>32</v>
      </c>
      <c r="AH6" s="45">
        <v>33</v>
      </c>
    </row>
    <row r="7" spans="1:37" ht="29.25" customHeight="1">
      <c r="A7" s="89"/>
      <c r="B7" s="89"/>
      <c r="C7" s="90"/>
      <c r="D7" s="87"/>
      <c r="E7" s="88" t="s">
        <v>42</v>
      </c>
      <c r="F7" s="85">
        <f>F8</f>
        <v>188.88</v>
      </c>
      <c r="G7" s="85">
        <f>G8</f>
        <v>76.819999999999993</v>
      </c>
      <c r="H7" s="85">
        <f>H8</f>
        <v>2.97</v>
      </c>
      <c r="I7" s="85"/>
      <c r="J7" s="85"/>
      <c r="K7" s="85">
        <f>K8</f>
        <v>1.48</v>
      </c>
      <c r="L7" s="85">
        <f>L8</f>
        <v>17.82</v>
      </c>
      <c r="M7" s="85">
        <f>M8</f>
        <v>4.46</v>
      </c>
      <c r="N7" s="85"/>
      <c r="O7" s="85"/>
      <c r="P7" s="85">
        <f>P8</f>
        <v>14.85</v>
      </c>
      <c r="Q7" s="85"/>
      <c r="R7" s="85">
        <f>R8</f>
        <v>2.97</v>
      </c>
      <c r="S7" s="85"/>
      <c r="T7" s="85">
        <f>T8</f>
        <v>10.89</v>
      </c>
      <c r="U7" s="85">
        <f>U8</f>
        <v>7.42</v>
      </c>
      <c r="V7" s="85">
        <f>V8</f>
        <v>4.46</v>
      </c>
      <c r="W7" s="85"/>
      <c r="X7" s="85"/>
      <c r="Y7" s="95"/>
      <c r="Z7" s="95"/>
      <c r="AA7" s="95"/>
      <c r="AB7" s="95"/>
      <c r="AC7" s="95">
        <f>AC8</f>
        <v>9.11</v>
      </c>
      <c r="AD7" s="95">
        <f>AD8</f>
        <v>13.67</v>
      </c>
      <c r="AE7" s="95"/>
      <c r="AF7" s="95"/>
      <c r="AG7" s="95"/>
      <c r="AH7" s="96">
        <f>AH8</f>
        <v>21.96</v>
      </c>
    </row>
    <row r="8" spans="1:37" ht="29.25" customHeight="1">
      <c r="A8" s="89"/>
      <c r="B8" s="89"/>
      <c r="C8" s="90"/>
      <c r="D8" s="87"/>
      <c r="E8" s="88" t="s">
        <v>227</v>
      </c>
      <c r="F8" s="85">
        <f>F9+F10+F11</f>
        <v>188.88</v>
      </c>
      <c r="G8" s="85">
        <v>76.819999999999993</v>
      </c>
      <c r="H8" s="85">
        <v>2.97</v>
      </c>
      <c r="I8" s="85"/>
      <c r="J8" s="85"/>
      <c r="K8" s="85">
        <v>1.48</v>
      </c>
      <c r="L8" s="85">
        <v>17.82</v>
      </c>
      <c r="M8" s="85">
        <v>4.46</v>
      </c>
      <c r="N8" s="85"/>
      <c r="O8" s="85"/>
      <c r="P8" s="85">
        <v>14.85</v>
      </c>
      <c r="Q8" s="85"/>
      <c r="R8" s="85">
        <v>2.97</v>
      </c>
      <c r="S8" s="85"/>
      <c r="T8" s="85">
        <v>10.89</v>
      </c>
      <c r="U8" s="85">
        <v>7.42</v>
      </c>
      <c r="V8" s="85">
        <v>4.46</v>
      </c>
      <c r="W8" s="85"/>
      <c r="X8" s="85"/>
      <c r="Y8" s="95"/>
      <c r="Z8" s="95"/>
      <c r="AA8" s="95"/>
      <c r="AB8" s="95"/>
      <c r="AC8" s="95">
        <v>9.11</v>
      </c>
      <c r="AD8" s="95">
        <v>13.67</v>
      </c>
      <c r="AE8" s="95"/>
      <c r="AF8" s="95"/>
      <c r="AG8" s="95"/>
      <c r="AH8" s="96">
        <v>21.96</v>
      </c>
    </row>
    <row r="9" spans="1:37" ht="29.25" customHeight="1">
      <c r="A9" s="89" t="s">
        <v>211</v>
      </c>
      <c r="B9" s="89" t="s">
        <v>212</v>
      </c>
      <c r="C9" s="90" t="s">
        <v>213</v>
      </c>
      <c r="D9" s="87" t="s">
        <v>210</v>
      </c>
      <c r="E9" s="88" t="s">
        <v>214</v>
      </c>
      <c r="F9" s="85">
        <f>G9+H9+I9+J9+K9+L9+M9+N9+O9+P9+Q9+R9+S9+T9+U9+V9+W9+X9+Y9+Z9+AA9+AB9+AC9+AD9+AE9+AF9+AG9+AH9</f>
        <v>111.88</v>
      </c>
      <c r="G9" s="85">
        <v>17.82</v>
      </c>
      <c r="H9" s="85">
        <v>2.97</v>
      </c>
      <c r="I9" s="85"/>
      <c r="J9" s="85"/>
      <c r="K9" s="85">
        <v>1.48</v>
      </c>
      <c r="L9" s="85">
        <v>17.82</v>
      </c>
      <c r="M9" s="85">
        <v>4.46</v>
      </c>
      <c r="N9" s="85"/>
      <c r="O9" s="85"/>
      <c r="P9" s="85">
        <v>14.85</v>
      </c>
      <c r="Q9" s="85"/>
      <c r="R9" s="85">
        <v>2.97</v>
      </c>
      <c r="S9" s="85"/>
      <c r="T9" s="85">
        <v>10.89</v>
      </c>
      <c r="U9" s="85">
        <v>7.42</v>
      </c>
      <c r="V9" s="85">
        <v>4.46</v>
      </c>
      <c r="W9" s="85"/>
      <c r="X9" s="85"/>
      <c r="Y9" s="95"/>
      <c r="Z9" s="95"/>
      <c r="AA9" s="95"/>
      <c r="AB9" s="95"/>
      <c r="AC9" s="95">
        <v>9.11</v>
      </c>
      <c r="AD9" s="95">
        <v>13.67</v>
      </c>
      <c r="AE9" s="95"/>
      <c r="AF9" s="95"/>
      <c r="AG9" s="95"/>
      <c r="AH9" s="96">
        <v>3.96</v>
      </c>
    </row>
    <row r="10" spans="1:37" ht="29.25" customHeight="1">
      <c r="A10" s="89" t="s">
        <v>218</v>
      </c>
      <c r="B10" s="89" t="s">
        <v>213</v>
      </c>
      <c r="C10" s="90" t="s">
        <v>213</v>
      </c>
      <c r="D10" s="87" t="s">
        <v>210</v>
      </c>
      <c r="E10" s="88" t="s">
        <v>214</v>
      </c>
      <c r="F10" s="85">
        <f>G10+H10+I10+J10+K10+L10+M10+N10+O10+P10+Q10+R10+S10+T10+U10+V10+W10+X10+Y10+Z10+AA10+AB10+AC10+AD10+AE10+AF10+AG10+AH10</f>
        <v>43</v>
      </c>
      <c r="G10" s="85">
        <v>25</v>
      </c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95"/>
      <c r="Z10" s="95"/>
      <c r="AA10" s="95"/>
      <c r="AB10" s="95"/>
      <c r="AC10" s="95"/>
      <c r="AD10" s="95"/>
      <c r="AE10" s="95"/>
      <c r="AF10" s="95"/>
      <c r="AG10" s="95"/>
      <c r="AH10" s="96">
        <v>18</v>
      </c>
    </row>
    <row r="11" spans="1:37" ht="29.25" customHeight="1">
      <c r="A11" s="89" t="s">
        <v>222</v>
      </c>
      <c r="B11" s="89" t="s">
        <v>213</v>
      </c>
      <c r="C11" s="90" t="s">
        <v>213</v>
      </c>
      <c r="D11" s="87" t="s">
        <v>210</v>
      </c>
      <c r="E11" s="88" t="s">
        <v>214</v>
      </c>
      <c r="F11" s="85">
        <f>G11+H11+I11+J11+K11+L11+M11+N11+O11+P11+Q11+R11+S11+T11+U11+V11+W11+X11+Y11+Z11+AA11+AB11+AC11+AD11+AE11+AF11+AG11+AH11</f>
        <v>34</v>
      </c>
      <c r="G11" s="85">
        <v>34</v>
      </c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95"/>
      <c r="Z11" s="95"/>
      <c r="AA11" s="95"/>
      <c r="AB11" s="95"/>
      <c r="AC11" s="95"/>
      <c r="AD11" s="95"/>
      <c r="AE11" s="95"/>
      <c r="AF11" s="95"/>
      <c r="AG11" s="95"/>
      <c r="AH11" s="96"/>
      <c r="AI11" s="31"/>
      <c r="AJ11" s="31"/>
      <c r="AK11" s="31"/>
    </row>
    <row r="12" spans="1:37" ht="29.25" customHeight="1">
      <c r="A12" s="89"/>
      <c r="B12" s="89"/>
      <c r="C12" s="90"/>
      <c r="D12" s="87"/>
      <c r="E12" s="88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95"/>
      <c r="Z12" s="95"/>
      <c r="AA12" s="95"/>
      <c r="AB12" s="95"/>
      <c r="AC12" s="95"/>
      <c r="AD12" s="95"/>
      <c r="AE12" s="95"/>
      <c r="AF12" s="95"/>
      <c r="AG12" s="95"/>
      <c r="AH12" s="96"/>
    </row>
    <row r="13" spans="1:37" ht="29.25" customHeight="1">
      <c r="A13" s="89"/>
      <c r="B13" s="89"/>
      <c r="C13" s="90"/>
      <c r="D13" s="87"/>
      <c r="E13" s="88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95"/>
      <c r="Z13" s="95"/>
      <c r="AA13" s="95"/>
      <c r="AB13" s="95"/>
      <c r="AC13" s="95"/>
      <c r="AD13" s="95"/>
      <c r="AE13" s="95"/>
      <c r="AF13" s="95"/>
      <c r="AG13" s="95"/>
      <c r="AH13" s="96"/>
    </row>
    <row r="14" spans="1:37" ht="22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37" ht="22.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37" ht="22.5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24" ht="22.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24" ht="22.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22.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22.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22.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22.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22.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22.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22.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</sheetData>
  <mergeCells count="34">
    <mergeCell ref="AH4:AH5"/>
    <mergeCell ref="AG3:AH3"/>
    <mergeCell ref="AG1:AH1"/>
    <mergeCell ref="AB4:AB5"/>
    <mergeCell ref="AC4:AC5"/>
    <mergeCell ref="AD4:AD5"/>
    <mergeCell ref="AE4:AE5"/>
    <mergeCell ref="AF4:AF5"/>
    <mergeCell ref="AG4:AG5"/>
    <mergeCell ref="A2:AH2"/>
    <mergeCell ref="X4:X5"/>
    <mergeCell ref="Y4:Y5"/>
    <mergeCell ref="L4:L5"/>
    <mergeCell ref="M4:M5"/>
    <mergeCell ref="N4:N5"/>
    <mergeCell ref="O4:O5"/>
    <mergeCell ref="Z4:Z5"/>
    <mergeCell ref="AA4:AA5"/>
    <mergeCell ref="P4:P5"/>
    <mergeCell ref="Q4:Q5"/>
    <mergeCell ref="R4:R5"/>
    <mergeCell ref="S4:S5"/>
    <mergeCell ref="T4:T5"/>
    <mergeCell ref="U4:U5"/>
    <mergeCell ref="V4:V5"/>
    <mergeCell ref="W4:W5"/>
    <mergeCell ref="J4:J5"/>
    <mergeCell ref="K4:K5"/>
    <mergeCell ref="E4:E5"/>
    <mergeCell ref="D4:D5"/>
    <mergeCell ref="F4:F5"/>
    <mergeCell ref="G4:G5"/>
    <mergeCell ref="H4:H5"/>
    <mergeCell ref="I4:I5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62" orientation="landscape" r:id="rId1"/>
  <headerFooter alignWithMargins="0">
    <oddFooter>&amp;C表六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R22"/>
  <sheetViews>
    <sheetView showGridLines="0" showZeros="0" workbookViewId="0">
      <selection activeCell="A7" sqref="A7:Q10"/>
    </sheetView>
  </sheetViews>
  <sheetFormatPr defaultColWidth="9.1640625" defaultRowHeight="12.75" customHeight="1"/>
  <cols>
    <col min="1" max="1" width="10.5" customWidth="1"/>
    <col min="2" max="4" width="9.1640625" customWidth="1"/>
    <col min="5" max="5" width="19.6640625" customWidth="1"/>
    <col min="6" max="6" width="13.83203125" customWidth="1"/>
    <col min="7" max="15" width="9.1640625" customWidth="1"/>
    <col min="16" max="16" width="11.1640625" customWidth="1"/>
    <col min="17" max="17" width="12" customWidth="1"/>
  </cols>
  <sheetData>
    <row r="1" spans="1:18" ht="18" customHeight="1"/>
    <row r="2" spans="1:18" ht="21.75" customHeight="1">
      <c r="A2" s="62"/>
      <c r="B2" s="62"/>
      <c r="C2" s="62"/>
      <c r="D2" s="62"/>
      <c r="E2" s="62"/>
      <c r="F2" s="62"/>
      <c r="G2" s="63" t="s">
        <v>56</v>
      </c>
      <c r="H2" s="63"/>
      <c r="I2" s="63"/>
      <c r="J2" s="63"/>
      <c r="K2" s="63"/>
      <c r="L2" s="63"/>
      <c r="M2" s="63"/>
      <c r="N2" s="63"/>
      <c r="O2" s="63"/>
      <c r="P2" s="63"/>
      <c r="Q2" s="62"/>
      <c r="R2" s="62"/>
    </row>
    <row r="3" spans="1:18" ht="26.25" customHeight="1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t="s">
        <v>181</v>
      </c>
    </row>
    <row r="4" spans="1:18" ht="23.25" customHeight="1">
      <c r="A4" s="133" t="s">
        <v>102</v>
      </c>
      <c r="B4" s="133"/>
      <c r="C4" s="134"/>
      <c r="D4" s="134" t="s">
        <v>89</v>
      </c>
      <c r="E4" s="134" t="s">
        <v>105</v>
      </c>
      <c r="F4" s="134" t="s">
        <v>158</v>
      </c>
      <c r="G4" s="134" t="s">
        <v>14</v>
      </c>
      <c r="H4" s="134" t="s">
        <v>202</v>
      </c>
      <c r="I4" s="134" t="s">
        <v>75</v>
      </c>
      <c r="J4" s="134" t="s">
        <v>127</v>
      </c>
      <c r="K4" s="134" t="s">
        <v>1</v>
      </c>
      <c r="L4" s="134" t="s">
        <v>36</v>
      </c>
      <c r="M4" s="134" t="s">
        <v>178</v>
      </c>
      <c r="N4" s="134" t="s">
        <v>17</v>
      </c>
      <c r="O4" s="133" t="s">
        <v>132</v>
      </c>
      <c r="P4" s="133" t="s">
        <v>190</v>
      </c>
      <c r="Q4" s="133" t="s">
        <v>19</v>
      </c>
      <c r="R4" s="141" t="s">
        <v>62</v>
      </c>
    </row>
    <row r="5" spans="1:18" ht="20.25" customHeight="1">
      <c r="A5" s="53" t="s">
        <v>84</v>
      </c>
      <c r="B5" s="53" t="s">
        <v>140</v>
      </c>
      <c r="C5" s="54" t="s">
        <v>134</v>
      </c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3"/>
      <c r="P5" s="133"/>
      <c r="Q5" s="133"/>
      <c r="R5" s="141"/>
    </row>
    <row r="6" spans="1:18" ht="24.75" customHeight="1">
      <c r="A6" s="45" t="s">
        <v>126</v>
      </c>
      <c r="B6" s="45" t="s">
        <v>126</v>
      </c>
      <c r="C6" s="45" t="s">
        <v>126</v>
      </c>
      <c r="D6" s="58" t="s">
        <v>126</v>
      </c>
      <c r="E6" s="58" t="s">
        <v>126</v>
      </c>
      <c r="F6" s="58">
        <v>1</v>
      </c>
      <c r="G6" s="58">
        <v>2</v>
      </c>
      <c r="H6" s="58">
        <v>3</v>
      </c>
      <c r="I6" s="58">
        <v>4</v>
      </c>
      <c r="J6" s="58">
        <v>5</v>
      </c>
      <c r="K6" s="58">
        <v>6</v>
      </c>
      <c r="L6" s="58">
        <v>7</v>
      </c>
      <c r="M6" s="58">
        <v>8</v>
      </c>
      <c r="N6" s="58">
        <v>10</v>
      </c>
      <c r="O6" s="58">
        <v>11</v>
      </c>
      <c r="P6" s="110">
        <v>12</v>
      </c>
      <c r="Q6" s="110">
        <v>13</v>
      </c>
      <c r="R6" s="58">
        <v>14</v>
      </c>
    </row>
    <row r="7" spans="1:18" ht="24" customHeight="1">
      <c r="A7" s="93"/>
      <c r="B7" s="93"/>
      <c r="C7" s="97"/>
      <c r="D7" s="98"/>
      <c r="E7" s="94" t="s">
        <v>42</v>
      </c>
      <c r="F7" s="92">
        <f>F8</f>
        <v>205.5</v>
      </c>
      <c r="G7" s="92"/>
      <c r="H7" s="92"/>
      <c r="I7" s="92"/>
      <c r="J7" s="92"/>
      <c r="K7" s="92">
        <f>K8</f>
        <v>1.55</v>
      </c>
      <c r="L7" s="92"/>
      <c r="M7" s="92">
        <f>M8</f>
        <v>47.79</v>
      </c>
      <c r="N7" s="92"/>
      <c r="O7" s="92">
        <f>O8</f>
        <v>99</v>
      </c>
      <c r="P7" s="83"/>
      <c r="Q7" s="83">
        <f>Q8</f>
        <v>57.16</v>
      </c>
      <c r="R7" s="83">
        <v>0</v>
      </c>
    </row>
    <row r="8" spans="1:18" ht="24" customHeight="1">
      <c r="A8" s="93"/>
      <c r="B8" s="93"/>
      <c r="C8" s="97"/>
      <c r="D8" s="98"/>
      <c r="E8" s="94" t="s">
        <v>208</v>
      </c>
      <c r="F8" s="92">
        <f>F9+F10</f>
        <v>205.5</v>
      </c>
      <c r="G8" s="92"/>
      <c r="H8" s="92"/>
      <c r="I8" s="92"/>
      <c r="J8" s="92"/>
      <c r="K8" s="92">
        <f>K9</f>
        <v>1.55</v>
      </c>
      <c r="L8" s="92"/>
      <c r="M8" s="92">
        <f>M9</f>
        <v>47.79</v>
      </c>
      <c r="N8" s="92"/>
      <c r="O8" s="92">
        <f>O9</f>
        <v>99</v>
      </c>
      <c r="P8" s="83"/>
      <c r="Q8" s="83">
        <f>Q9+Q10</f>
        <v>57.16</v>
      </c>
      <c r="R8" s="83">
        <v>0</v>
      </c>
    </row>
    <row r="9" spans="1:18" ht="24" customHeight="1">
      <c r="A9" s="93" t="s">
        <v>211</v>
      </c>
      <c r="B9" s="93" t="s">
        <v>212</v>
      </c>
      <c r="C9" s="97" t="s">
        <v>213</v>
      </c>
      <c r="D9" s="98" t="s">
        <v>210</v>
      </c>
      <c r="E9" s="94" t="s">
        <v>214</v>
      </c>
      <c r="F9" s="92">
        <f>G9+H9+I9+J9+K9+L9+M9+N9+O9+P9+Q9+R9</f>
        <v>148.34</v>
      </c>
      <c r="G9" s="92"/>
      <c r="H9" s="92"/>
      <c r="I9" s="92"/>
      <c r="J9" s="92"/>
      <c r="K9" s="92">
        <v>1.55</v>
      </c>
      <c r="L9" s="92"/>
      <c r="M9" s="92">
        <v>47.79</v>
      </c>
      <c r="N9" s="92"/>
      <c r="O9" s="92">
        <v>99</v>
      </c>
      <c r="P9" s="83"/>
      <c r="Q9" s="83"/>
      <c r="R9" s="83">
        <v>0</v>
      </c>
    </row>
    <row r="10" spans="1:18" ht="24" customHeight="1">
      <c r="A10" s="93" t="s">
        <v>223</v>
      </c>
      <c r="B10" s="93" t="s">
        <v>224</v>
      </c>
      <c r="C10" s="97" t="s">
        <v>213</v>
      </c>
      <c r="D10" s="98" t="s">
        <v>210</v>
      </c>
      <c r="E10" s="94" t="s">
        <v>225</v>
      </c>
      <c r="F10" s="92">
        <f>G10+H10+I10+J10+K10+L10+M10+N10+O10+P10+Q10+R10</f>
        <v>57.16</v>
      </c>
      <c r="G10" s="92"/>
      <c r="H10" s="92"/>
      <c r="I10" s="92"/>
      <c r="J10" s="92"/>
      <c r="K10" s="92"/>
      <c r="L10" s="92"/>
      <c r="M10" s="92"/>
      <c r="N10" s="92"/>
      <c r="O10" s="92"/>
      <c r="P10" s="83"/>
      <c r="Q10" s="83">
        <v>57.16</v>
      </c>
      <c r="R10" s="83">
        <v>0</v>
      </c>
    </row>
    <row r="11" spans="1:18" ht="12.75" customHeight="1">
      <c r="C11" s="31"/>
      <c r="D11" s="31"/>
      <c r="E11" s="31"/>
      <c r="H11" s="31"/>
      <c r="M11" s="31"/>
      <c r="R11" s="31"/>
    </row>
    <row r="12" spans="1:18" ht="12.75" customHeight="1">
      <c r="A12" s="31"/>
      <c r="C12" s="31"/>
      <c r="D12" s="31"/>
      <c r="E12" s="31"/>
      <c r="G12" s="31"/>
      <c r="H12" s="31"/>
      <c r="L12" s="31"/>
      <c r="N12" s="31"/>
      <c r="O12" s="31"/>
      <c r="Q12" s="31"/>
      <c r="R12" s="31"/>
    </row>
    <row r="13" spans="1:18" ht="12.75" customHeight="1">
      <c r="B13" s="31"/>
      <c r="E13" s="31"/>
      <c r="H13" s="31"/>
      <c r="L13" s="31"/>
      <c r="O13" s="31"/>
      <c r="P13" s="31"/>
      <c r="Q13" s="31"/>
      <c r="R13" s="31"/>
    </row>
    <row r="14" spans="1:18" ht="12.75" customHeight="1">
      <c r="B14" s="31"/>
      <c r="D14" s="31"/>
      <c r="H14" s="31"/>
      <c r="J14" s="31"/>
      <c r="M14" s="31"/>
      <c r="O14" s="31"/>
      <c r="R14" s="31"/>
    </row>
    <row r="15" spans="1:18" ht="12.75" customHeight="1">
      <c r="C15" s="31"/>
      <c r="D15" s="31"/>
      <c r="E15" s="31"/>
      <c r="L15" s="31"/>
      <c r="N15" s="31"/>
      <c r="O15" s="31"/>
      <c r="Q15" s="31"/>
      <c r="R15" s="31"/>
    </row>
    <row r="16" spans="1:18" ht="12.75" customHeight="1">
      <c r="H16" s="31"/>
      <c r="L16" s="31"/>
      <c r="M16" s="31"/>
      <c r="O16" s="31"/>
      <c r="Q16" s="31"/>
      <c r="R16" s="31"/>
    </row>
    <row r="17" spans="5:18" ht="12.75" customHeight="1">
      <c r="E17" s="31"/>
      <c r="H17" s="31"/>
      <c r="L17" s="31"/>
      <c r="N17" s="31"/>
      <c r="Q17" s="31"/>
    </row>
    <row r="18" spans="5:18" ht="12.75" customHeight="1">
      <c r="H18" s="31"/>
      <c r="K18" s="31"/>
      <c r="L18" s="31"/>
      <c r="M18" s="31"/>
      <c r="N18" s="31"/>
      <c r="O18" s="31"/>
    </row>
    <row r="19" spans="5:18" ht="12.75" customHeight="1">
      <c r="I19" s="31"/>
      <c r="N19" s="31"/>
      <c r="O19" s="31"/>
      <c r="P19" s="31"/>
      <c r="R19" s="31"/>
    </row>
    <row r="20" spans="5:18" ht="12.75" customHeight="1">
      <c r="H20" s="31"/>
      <c r="M20" s="31"/>
      <c r="O20" s="31"/>
    </row>
    <row r="21" spans="5:18" ht="12.75" customHeight="1">
      <c r="L21" s="31"/>
      <c r="M21" s="31"/>
    </row>
    <row r="22" spans="5:18" ht="12.75" customHeight="1">
      <c r="K22" s="31"/>
      <c r="L22" s="31"/>
      <c r="M22" s="31"/>
    </row>
  </sheetData>
  <mergeCells count="16">
    <mergeCell ref="R4:R5"/>
    <mergeCell ref="Q4:Q5"/>
    <mergeCell ref="K4:K5"/>
    <mergeCell ref="L4:L5"/>
    <mergeCell ref="O4:O5"/>
    <mergeCell ref="P4:P5"/>
    <mergeCell ref="M4:M5"/>
    <mergeCell ref="N4:N5"/>
    <mergeCell ref="I4:I5"/>
    <mergeCell ref="J4:J5"/>
    <mergeCell ref="A4:C4"/>
    <mergeCell ref="D4:D5"/>
    <mergeCell ref="E4:E5"/>
    <mergeCell ref="F4:F5"/>
    <mergeCell ref="G4:G5"/>
    <mergeCell ref="H4:H5"/>
  </mergeCells>
  <phoneticPr fontId="0" type="noConversion"/>
  <pageMargins left="0.74999998873613005" right="0.74999998873613005" top="0.99999998498150677" bottom="0.99999998498150677" header="0.49999999249075339" footer="0.49999999249075339"/>
  <pageSetup paperSize="9" scale="80" orientation="landscape" r:id="rId1"/>
  <headerFooter alignWithMargins="0">
    <oddFooter>&amp;C表七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F33"/>
  <sheetViews>
    <sheetView showGridLines="0" showZeros="0" topLeftCell="A6" zoomScaleNormal="100" workbookViewId="0">
      <selection activeCell="A2" sqref="A2:C2"/>
    </sheetView>
  </sheetViews>
  <sheetFormatPr defaultColWidth="9.1640625" defaultRowHeight="12.75" customHeight="1"/>
  <cols>
    <col min="1" max="1" width="51" customWidth="1"/>
    <col min="2" max="2" width="30.5" customWidth="1"/>
    <col min="3" max="3" width="51" customWidth="1"/>
    <col min="4" max="4" width="25.1640625" customWidth="1"/>
    <col min="5" max="5" width="23.5" customWidth="1"/>
    <col min="6" max="6" width="23" customWidth="1"/>
  </cols>
  <sheetData>
    <row r="1" spans="1:6" ht="21" customHeight="1">
      <c r="A1" s="142" t="s">
        <v>24</v>
      </c>
      <c r="B1" s="142"/>
      <c r="C1" s="142"/>
      <c r="D1" s="142"/>
      <c r="E1" s="142"/>
      <c r="F1" s="142"/>
    </row>
    <row r="2" spans="1:6" ht="21" customHeight="1">
      <c r="A2" s="143" t="s">
        <v>228</v>
      </c>
      <c r="B2" s="143"/>
      <c r="C2" s="143"/>
      <c r="E2" s="3"/>
      <c r="F2" s="4" t="s">
        <v>181</v>
      </c>
    </row>
    <row r="3" spans="1:6" ht="21" customHeight="1">
      <c r="A3" s="5" t="s">
        <v>165</v>
      </c>
      <c r="B3" s="5"/>
      <c r="C3" s="6" t="s">
        <v>72</v>
      </c>
      <c r="D3" s="6"/>
      <c r="E3" s="69"/>
      <c r="F3" s="69"/>
    </row>
    <row r="4" spans="1:6" ht="28.5" customHeight="1">
      <c r="A4" s="8" t="s">
        <v>11</v>
      </c>
      <c r="B4" s="9" t="s">
        <v>23</v>
      </c>
      <c r="C4" s="10" t="s">
        <v>11</v>
      </c>
      <c r="D4" s="9" t="s">
        <v>42</v>
      </c>
      <c r="E4" s="9" t="s">
        <v>123</v>
      </c>
      <c r="F4" s="9" t="s">
        <v>121</v>
      </c>
    </row>
    <row r="5" spans="1:6" ht="21" customHeight="1">
      <c r="A5" s="11" t="s">
        <v>28</v>
      </c>
      <c r="B5" s="66">
        <v>1045.72</v>
      </c>
      <c r="C5" s="13" t="s">
        <v>27</v>
      </c>
      <c r="D5" s="70">
        <f>SUM(E5:F5)</f>
        <v>537.59</v>
      </c>
      <c r="E5" s="70">
        <v>537.59</v>
      </c>
      <c r="F5" s="66">
        <v>0</v>
      </c>
    </row>
    <row r="6" spans="1:6" ht="21" customHeight="1">
      <c r="A6" s="11" t="s">
        <v>193</v>
      </c>
      <c r="B6" s="66">
        <v>1045.72</v>
      </c>
      <c r="C6" s="13" t="s">
        <v>94</v>
      </c>
      <c r="D6" s="70">
        <f t="shared" ref="D6:D20" si="0">SUM(E6:F6)</f>
        <v>0</v>
      </c>
      <c r="E6" s="70"/>
      <c r="F6" s="66">
        <v>0</v>
      </c>
    </row>
    <row r="7" spans="1:6" ht="21" customHeight="1">
      <c r="A7" s="11" t="s">
        <v>172</v>
      </c>
      <c r="B7" s="66"/>
      <c r="C7" s="13" t="s">
        <v>98</v>
      </c>
      <c r="D7" s="70">
        <f t="shared" si="0"/>
        <v>0</v>
      </c>
      <c r="E7" s="70"/>
      <c r="F7" s="66">
        <v>0</v>
      </c>
    </row>
    <row r="8" spans="1:6" ht="21" customHeight="1">
      <c r="A8" s="11" t="s">
        <v>145</v>
      </c>
      <c r="B8" s="66"/>
      <c r="C8" s="13" t="s">
        <v>82</v>
      </c>
      <c r="D8" s="70">
        <f t="shared" si="0"/>
        <v>0</v>
      </c>
      <c r="E8" s="70"/>
      <c r="F8" s="66">
        <v>0</v>
      </c>
    </row>
    <row r="9" spans="1:6" ht="21" customHeight="1">
      <c r="A9" s="11" t="s">
        <v>90</v>
      </c>
      <c r="B9" s="66"/>
      <c r="C9" s="13" t="s">
        <v>21</v>
      </c>
      <c r="D9" s="70">
        <f t="shared" si="0"/>
        <v>0</v>
      </c>
      <c r="E9" s="70"/>
      <c r="F9" s="66">
        <v>0</v>
      </c>
    </row>
    <row r="10" spans="1:6" ht="21" customHeight="1">
      <c r="A10" s="11" t="s">
        <v>61</v>
      </c>
      <c r="B10" s="66"/>
      <c r="C10" s="13" t="s">
        <v>177</v>
      </c>
      <c r="D10" s="70">
        <f t="shared" si="0"/>
        <v>416.97</v>
      </c>
      <c r="E10" s="70">
        <v>416.97</v>
      </c>
      <c r="F10" s="66">
        <v>0</v>
      </c>
    </row>
    <row r="11" spans="1:6" ht="21" customHeight="1">
      <c r="A11" s="11" t="s">
        <v>63</v>
      </c>
      <c r="B11" s="66"/>
      <c r="C11" s="13" t="s">
        <v>163</v>
      </c>
      <c r="D11" s="70">
        <f t="shared" si="0"/>
        <v>34</v>
      </c>
      <c r="E11" s="70">
        <v>34</v>
      </c>
      <c r="F11" s="66">
        <v>0</v>
      </c>
    </row>
    <row r="12" spans="1:6" ht="21" customHeight="1">
      <c r="A12" s="75" t="s">
        <v>167</v>
      </c>
      <c r="B12" s="66">
        <v>0</v>
      </c>
      <c r="C12" s="13" t="s">
        <v>114</v>
      </c>
      <c r="D12" s="70">
        <f t="shared" si="0"/>
        <v>0</v>
      </c>
      <c r="E12" s="70"/>
      <c r="F12" s="66">
        <v>0</v>
      </c>
    </row>
    <row r="13" spans="1:6" ht="21" customHeight="1">
      <c r="A13" s="77" t="s">
        <v>141</v>
      </c>
      <c r="B13" s="85">
        <v>0</v>
      </c>
      <c r="C13" s="13" t="s">
        <v>107</v>
      </c>
      <c r="D13" s="70">
        <f t="shared" si="0"/>
        <v>0</v>
      </c>
      <c r="E13" s="70"/>
      <c r="F13" s="66">
        <v>0</v>
      </c>
    </row>
    <row r="14" spans="1:6" ht="21" customHeight="1">
      <c r="A14" s="76"/>
      <c r="B14" s="74"/>
      <c r="C14" s="11" t="s">
        <v>159</v>
      </c>
      <c r="D14" s="70">
        <f t="shared" si="0"/>
        <v>0</v>
      </c>
      <c r="E14" s="70"/>
      <c r="F14" s="66">
        <v>0</v>
      </c>
    </row>
    <row r="15" spans="1:6" ht="21" customHeight="1">
      <c r="A15" s="17"/>
      <c r="B15" s="73"/>
      <c r="C15" s="11" t="s">
        <v>171</v>
      </c>
      <c r="D15" s="70">
        <f t="shared" si="0"/>
        <v>0</v>
      </c>
      <c r="E15" s="70"/>
      <c r="F15" s="66">
        <v>0</v>
      </c>
    </row>
    <row r="16" spans="1:6" ht="21" customHeight="1">
      <c r="A16" s="17"/>
      <c r="B16" s="73"/>
      <c r="C16" s="18" t="s">
        <v>154</v>
      </c>
      <c r="D16" s="70">
        <f t="shared" si="0"/>
        <v>0</v>
      </c>
      <c r="E16" s="70"/>
      <c r="F16" s="66">
        <v>0</v>
      </c>
    </row>
    <row r="17" spans="1:6" ht="21" customHeight="1">
      <c r="A17" s="17"/>
      <c r="B17" s="73"/>
      <c r="C17" s="18" t="s">
        <v>139</v>
      </c>
      <c r="D17" s="70">
        <f t="shared" si="0"/>
        <v>0</v>
      </c>
      <c r="E17" s="70"/>
      <c r="F17" s="66">
        <v>0</v>
      </c>
    </row>
    <row r="18" spans="1:6" ht="21" customHeight="1">
      <c r="A18" s="17"/>
      <c r="B18" s="71"/>
      <c r="C18" s="18" t="s">
        <v>70</v>
      </c>
      <c r="D18" s="70">
        <f t="shared" si="0"/>
        <v>0</v>
      </c>
      <c r="E18" s="70"/>
      <c r="F18" s="66">
        <v>0</v>
      </c>
    </row>
    <row r="19" spans="1:6" ht="21" customHeight="1">
      <c r="A19" s="17"/>
      <c r="B19" s="73"/>
      <c r="C19" s="18" t="s">
        <v>179</v>
      </c>
      <c r="D19" s="70">
        <f t="shared" si="0"/>
        <v>0</v>
      </c>
      <c r="E19" s="70"/>
      <c r="F19" s="66">
        <v>0</v>
      </c>
    </row>
    <row r="20" spans="1:6" ht="21" customHeight="1">
      <c r="A20" s="17"/>
      <c r="B20" s="65"/>
      <c r="C20" s="18" t="s">
        <v>40</v>
      </c>
      <c r="D20" s="70">
        <f t="shared" si="0"/>
        <v>57.16</v>
      </c>
      <c r="E20" s="70">
        <v>57.16</v>
      </c>
      <c r="F20" s="66">
        <v>0</v>
      </c>
    </row>
    <row r="21" spans="1:6" ht="21" customHeight="1">
      <c r="A21" s="17"/>
      <c r="B21" s="65"/>
      <c r="C21" s="18" t="s">
        <v>49</v>
      </c>
      <c r="D21" s="70"/>
      <c r="E21" s="70"/>
      <c r="F21" s="66">
        <v>0</v>
      </c>
    </row>
    <row r="22" spans="1:6" ht="21" customHeight="1">
      <c r="A22" s="17"/>
      <c r="B22" s="65"/>
      <c r="C22" s="18" t="s">
        <v>59</v>
      </c>
      <c r="D22" s="70"/>
      <c r="E22" s="70"/>
      <c r="F22" s="65">
        <v>0</v>
      </c>
    </row>
    <row r="23" spans="1:6" ht="21" customHeight="1">
      <c r="A23" s="17"/>
      <c r="B23" s="65"/>
      <c r="C23" s="18" t="s">
        <v>148</v>
      </c>
      <c r="D23" s="70"/>
      <c r="E23" s="70"/>
      <c r="F23" s="67">
        <v>0</v>
      </c>
    </row>
    <row r="24" spans="1:6" ht="21" customHeight="1">
      <c r="A24" s="17"/>
      <c r="B24" s="65"/>
      <c r="C24" s="18" t="s">
        <v>69</v>
      </c>
      <c r="D24" s="72">
        <f>SUM(E24:F24)</f>
        <v>0</v>
      </c>
      <c r="E24" s="70">
        <v>0</v>
      </c>
      <c r="F24" s="66">
        <v>0</v>
      </c>
    </row>
    <row r="25" spans="1:6" ht="21" customHeight="1">
      <c r="A25" s="17"/>
      <c r="B25" s="65"/>
      <c r="C25" s="18" t="s">
        <v>116</v>
      </c>
      <c r="D25" s="72">
        <f>SUM(E25:F25)</f>
        <v>0</v>
      </c>
      <c r="E25" s="70">
        <v>0</v>
      </c>
      <c r="F25" s="66">
        <v>0</v>
      </c>
    </row>
    <row r="26" spans="1:6" ht="21" customHeight="1">
      <c r="A26" s="17"/>
      <c r="B26" s="66"/>
      <c r="C26" s="18" t="s">
        <v>50</v>
      </c>
      <c r="D26" s="72">
        <f>SUM(E26:F26)</f>
        <v>0</v>
      </c>
      <c r="E26" s="72">
        <v>0</v>
      </c>
      <c r="F26" s="65">
        <v>0</v>
      </c>
    </row>
    <row r="27" spans="1:6" ht="21" customHeight="1">
      <c r="A27" s="19" t="s">
        <v>35</v>
      </c>
      <c r="B27" s="65">
        <f>B13+B5</f>
        <v>1045.72</v>
      </c>
      <c r="C27" s="20" t="s">
        <v>174</v>
      </c>
      <c r="D27" s="65">
        <f>SUM(D5:D26)</f>
        <v>1045.72</v>
      </c>
      <c r="E27" s="64">
        <f>SUM(E5:E26)</f>
        <v>1045.72</v>
      </c>
      <c r="F27" s="64">
        <f>SUM(F5:F26)</f>
        <v>0</v>
      </c>
    </row>
    <row r="28" spans="1:6" ht="18" customHeight="1">
      <c r="A28" s="3"/>
      <c r="B28" s="3"/>
      <c r="C28" s="3"/>
      <c r="D28" s="3"/>
      <c r="E28" s="3"/>
      <c r="F28" s="3"/>
    </row>
    <row r="29" spans="1:6" ht="9.75" customHeight="1">
      <c r="A29" s="3"/>
      <c r="B29" s="3"/>
      <c r="C29" s="3"/>
      <c r="D29" s="3"/>
      <c r="E29" s="3"/>
      <c r="F29" s="3"/>
    </row>
    <row r="30" spans="1:6" ht="9.75" customHeight="1">
      <c r="A30" s="3"/>
      <c r="B30" s="3"/>
      <c r="C30" s="3"/>
      <c r="D30" s="3"/>
      <c r="E30" s="3"/>
      <c r="F30" s="3"/>
    </row>
    <row r="31" spans="1:6" ht="9.75" customHeight="1">
      <c r="A31" s="3"/>
      <c r="B31" s="3"/>
      <c r="C31" s="3"/>
      <c r="D31" s="3"/>
      <c r="E31" s="3"/>
      <c r="F31" s="3"/>
    </row>
    <row r="32" spans="1:6" ht="9.75" customHeight="1">
      <c r="A32" s="3"/>
      <c r="B32" s="3"/>
      <c r="C32" s="3"/>
      <c r="D32" s="3"/>
      <c r="E32" s="3"/>
      <c r="F32" s="3"/>
    </row>
    <row r="33" spans="1:6" ht="9.75" customHeight="1">
      <c r="A33" s="3"/>
      <c r="B33" s="3"/>
      <c r="C33" s="3"/>
      <c r="D33" s="3"/>
      <c r="E33" s="3"/>
      <c r="F33" s="3"/>
    </row>
  </sheetData>
  <mergeCells count="2">
    <mergeCell ref="A1:F1"/>
    <mergeCell ref="A2:C2"/>
  </mergeCells>
  <phoneticPr fontId="0" type="noConversion"/>
  <printOptions horizontalCentered="1"/>
  <pageMargins left="0.98425196850393704" right="0.78740157480314965" top="0.78740157480314965" bottom="0.59055118110236227" header="0" footer="0"/>
  <pageSetup paperSize="9" scale="75" firstPageNumber="4294963191" orientation="landscape" r:id="rId1"/>
  <headerFooter alignWithMargins="0">
    <oddFooter>&amp;C表八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19"/>
  <sheetViews>
    <sheetView showGridLines="0" showZeros="0" zoomScaleNormal="100" workbookViewId="0">
      <selection activeCell="M9" sqref="M9"/>
    </sheetView>
  </sheetViews>
  <sheetFormatPr defaultColWidth="9.1640625" defaultRowHeight="11.25"/>
  <cols>
    <col min="1" max="1" width="5.33203125" customWidth="1"/>
    <col min="2" max="3" width="4.6640625" customWidth="1"/>
    <col min="4" max="4" width="14.83203125" customWidth="1"/>
    <col min="5" max="5" width="31.83203125" customWidth="1"/>
    <col min="6" max="6" width="15" customWidth="1"/>
    <col min="7" max="7" width="12.5" customWidth="1"/>
    <col min="8" max="10" width="11.5" customWidth="1"/>
    <col min="11" max="11" width="9.1640625" customWidth="1"/>
    <col min="12" max="12" width="13.1640625" customWidth="1"/>
    <col min="13" max="13" width="12.1640625" customWidth="1"/>
    <col min="14" max="17" width="11" customWidth="1"/>
    <col min="18" max="19" width="9.83203125" customWidth="1"/>
    <col min="20" max="255" width="9.1640625" customWidth="1"/>
  </cols>
  <sheetData>
    <row r="1" spans="1:20" ht="23.2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L1" s="37"/>
      <c r="M1" s="37"/>
      <c r="N1" s="37"/>
      <c r="O1" s="37"/>
      <c r="P1" s="37"/>
      <c r="Q1" s="37"/>
      <c r="R1" s="37"/>
      <c r="S1" s="46"/>
    </row>
    <row r="2" spans="1:20" ht="23.25" customHeight="1">
      <c r="A2" s="118" t="s">
        <v>13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</row>
    <row r="3" spans="1:20" ht="23.25" customHeight="1">
      <c r="L3" s="37"/>
      <c r="M3" s="37"/>
      <c r="N3" s="37"/>
      <c r="O3" s="37"/>
      <c r="P3" s="37"/>
      <c r="Q3" s="37"/>
      <c r="R3" s="48" t="s">
        <v>181</v>
      </c>
      <c r="S3" s="47"/>
    </row>
    <row r="4" spans="1:20" ht="23.25" customHeight="1">
      <c r="A4" s="121" t="s">
        <v>102</v>
      </c>
      <c r="B4" s="121"/>
      <c r="C4" s="121"/>
      <c r="D4" s="121" t="s">
        <v>89</v>
      </c>
      <c r="E4" s="127" t="s">
        <v>157</v>
      </c>
      <c r="F4" s="131" t="s">
        <v>137</v>
      </c>
      <c r="G4" s="121" t="s">
        <v>22</v>
      </c>
      <c r="H4" s="121"/>
      <c r="I4" s="121"/>
      <c r="J4" s="121"/>
      <c r="K4" s="137"/>
      <c r="L4" s="124" t="s">
        <v>118</v>
      </c>
      <c r="M4" s="121"/>
      <c r="N4" s="121"/>
      <c r="O4" s="121"/>
      <c r="P4" s="121"/>
      <c r="Q4" s="121"/>
      <c r="R4" s="121"/>
      <c r="S4" s="131"/>
    </row>
    <row r="5" spans="1:20" ht="23.25" customHeight="1">
      <c r="A5" s="121" t="s">
        <v>84</v>
      </c>
      <c r="B5" s="121" t="s">
        <v>140</v>
      </c>
      <c r="C5" s="121" t="s">
        <v>134</v>
      </c>
      <c r="D5" s="121"/>
      <c r="E5" s="127"/>
      <c r="F5" s="121"/>
      <c r="G5" s="122" t="s">
        <v>42</v>
      </c>
      <c r="H5" s="122" t="s">
        <v>111</v>
      </c>
      <c r="I5" s="122" t="s">
        <v>26</v>
      </c>
      <c r="J5" s="144" t="s">
        <v>6</v>
      </c>
      <c r="K5" s="132" t="s">
        <v>66</v>
      </c>
      <c r="L5" s="124" t="s">
        <v>42</v>
      </c>
      <c r="M5" s="121" t="s">
        <v>129</v>
      </c>
      <c r="N5" s="128" t="s">
        <v>6</v>
      </c>
      <c r="O5" s="128" t="s">
        <v>20</v>
      </c>
      <c r="P5" s="121" t="s">
        <v>46</v>
      </c>
      <c r="Q5" s="121" t="s">
        <v>51</v>
      </c>
      <c r="R5" s="128" t="s">
        <v>30</v>
      </c>
      <c r="S5" s="121" t="s">
        <v>162</v>
      </c>
    </row>
    <row r="6" spans="1:20" ht="30" customHeight="1">
      <c r="A6" s="121"/>
      <c r="B6" s="121"/>
      <c r="C6" s="121"/>
      <c r="D6" s="121"/>
      <c r="E6" s="127"/>
      <c r="F6" s="121"/>
      <c r="G6" s="121"/>
      <c r="H6" s="121"/>
      <c r="I6" s="121"/>
      <c r="J6" s="131"/>
      <c r="K6" s="132"/>
      <c r="L6" s="124"/>
      <c r="M6" s="121"/>
      <c r="N6" s="128"/>
      <c r="O6" s="128"/>
      <c r="P6" s="121"/>
      <c r="Q6" s="121"/>
      <c r="R6" s="128"/>
      <c r="S6" s="121"/>
    </row>
    <row r="7" spans="1:20" ht="23.25" customHeight="1">
      <c r="A7" s="9" t="s">
        <v>126</v>
      </c>
      <c r="B7" s="9" t="s">
        <v>126</v>
      </c>
      <c r="C7" s="9" t="s">
        <v>126</v>
      </c>
      <c r="D7" s="9" t="s">
        <v>126</v>
      </c>
      <c r="E7" s="35" t="s">
        <v>126</v>
      </c>
      <c r="F7" s="9">
        <v>1</v>
      </c>
      <c r="G7" s="9">
        <v>2</v>
      </c>
      <c r="H7" s="9">
        <v>3</v>
      </c>
      <c r="I7" s="9">
        <v>4</v>
      </c>
      <c r="J7" s="9">
        <v>5</v>
      </c>
      <c r="K7" s="9">
        <v>6</v>
      </c>
      <c r="L7" s="9">
        <v>7</v>
      </c>
      <c r="M7" s="8">
        <v>8</v>
      </c>
      <c r="N7" s="8">
        <v>9</v>
      </c>
      <c r="O7" s="9">
        <v>10</v>
      </c>
      <c r="P7" s="9">
        <v>11</v>
      </c>
      <c r="Q7" s="9">
        <v>12</v>
      </c>
      <c r="R7" s="9">
        <v>13</v>
      </c>
      <c r="S7" s="49">
        <v>14</v>
      </c>
    </row>
    <row r="8" spans="1:20" ht="23.25" customHeight="1">
      <c r="A8" s="90"/>
      <c r="B8" s="91"/>
      <c r="C8" s="99"/>
      <c r="D8" s="84"/>
      <c r="E8" s="88" t="s">
        <v>42</v>
      </c>
      <c r="F8" s="85">
        <f t="shared" ref="F8:M8" si="0">F9</f>
        <v>1045.72</v>
      </c>
      <c r="G8" s="85">
        <f t="shared" si="0"/>
        <v>1007.32</v>
      </c>
      <c r="H8" s="85">
        <f t="shared" si="0"/>
        <v>612.94000000000005</v>
      </c>
      <c r="I8" s="86">
        <f t="shared" si="0"/>
        <v>111.88</v>
      </c>
      <c r="J8" s="72">
        <f t="shared" si="0"/>
        <v>148.34</v>
      </c>
      <c r="K8" s="100">
        <f t="shared" si="0"/>
        <v>77</v>
      </c>
      <c r="L8" s="85">
        <f t="shared" si="0"/>
        <v>38.4</v>
      </c>
      <c r="M8" s="65">
        <f t="shared" si="0"/>
        <v>38.4</v>
      </c>
      <c r="N8" s="65"/>
      <c r="O8" s="85"/>
      <c r="P8" s="85"/>
      <c r="Q8" s="85"/>
      <c r="R8" s="85"/>
      <c r="S8" s="85"/>
    </row>
    <row r="9" spans="1:20" ht="23.25" customHeight="1">
      <c r="A9" s="90"/>
      <c r="B9" s="91"/>
      <c r="C9" s="99"/>
      <c r="D9" s="84"/>
      <c r="E9" s="88" t="s">
        <v>207</v>
      </c>
      <c r="F9" s="85">
        <f>F10+F11+F12+F13+F14+F15+F16</f>
        <v>1045.72</v>
      </c>
      <c r="G9" s="85">
        <f>G10+G11+G12+G13+G14+G15+G16</f>
        <v>1007.32</v>
      </c>
      <c r="H9" s="85">
        <f>H10+H11+H12+H13+H14+H15+H16</f>
        <v>612.94000000000005</v>
      </c>
      <c r="I9" s="86">
        <v>111.88</v>
      </c>
      <c r="J9" s="72">
        <v>148.34</v>
      </c>
      <c r="K9" s="100">
        <v>77</v>
      </c>
      <c r="L9" s="85">
        <f>L10+L11+L12+L13+L14+L15+L16</f>
        <v>38.4</v>
      </c>
      <c r="M9" s="65">
        <f>M10+M11+M12+M13+M14+M15+M16</f>
        <v>38.4</v>
      </c>
      <c r="N9" s="65"/>
      <c r="O9" s="85"/>
      <c r="P9" s="85"/>
      <c r="Q9" s="85"/>
      <c r="R9" s="85"/>
      <c r="S9" s="85"/>
    </row>
    <row r="10" spans="1:20" ht="23.25" customHeight="1">
      <c r="A10" s="90" t="s">
        <v>211</v>
      </c>
      <c r="B10" s="91" t="s">
        <v>212</v>
      </c>
      <c r="C10" s="91" t="s">
        <v>213</v>
      </c>
      <c r="D10" s="87" t="s">
        <v>210</v>
      </c>
      <c r="E10" s="88" t="s">
        <v>215</v>
      </c>
      <c r="F10" s="85">
        <f>G10+L10</f>
        <v>527.59</v>
      </c>
      <c r="G10" s="85">
        <f>H10+I10+J10+K10</f>
        <v>527.59</v>
      </c>
      <c r="H10" s="72">
        <v>267.37</v>
      </c>
      <c r="I10" s="65">
        <v>111.88</v>
      </c>
      <c r="J10" s="86">
        <v>148.34</v>
      </c>
      <c r="K10" s="65"/>
      <c r="L10" s="86">
        <f>M10+N10+O10+P10+Q10+R10+S10</f>
        <v>0</v>
      </c>
      <c r="M10" s="65"/>
      <c r="N10" s="65"/>
      <c r="O10" s="85"/>
      <c r="P10" s="85"/>
      <c r="Q10" s="85"/>
      <c r="R10" s="85"/>
      <c r="S10" s="85"/>
      <c r="T10" s="31"/>
    </row>
    <row r="11" spans="1:20" ht="23.25" customHeight="1">
      <c r="A11" s="90" t="s">
        <v>211</v>
      </c>
      <c r="B11" s="91" t="s">
        <v>212</v>
      </c>
      <c r="C11" s="91" t="s">
        <v>216</v>
      </c>
      <c r="D11" s="87" t="s">
        <v>210</v>
      </c>
      <c r="E11" s="88" t="s">
        <v>217</v>
      </c>
      <c r="F11" s="85">
        <f t="shared" ref="F11:F16" si="1">G11+L11</f>
        <v>10</v>
      </c>
      <c r="G11" s="85">
        <f t="shared" ref="G11:G16" si="2">H11+I11+J11+K11</f>
        <v>0</v>
      </c>
      <c r="H11" s="72"/>
      <c r="I11" s="65"/>
      <c r="J11" s="86"/>
      <c r="K11" s="65"/>
      <c r="L11" s="86">
        <f>M11+N11+O11+P11+Q11+R11+S11</f>
        <v>10</v>
      </c>
      <c r="M11" s="65">
        <v>10</v>
      </c>
      <c r="N11" s="65"/>
      <c r="O11" s="85"/>
      <c r="P11" s="85"/>
      <c r="Q11" s="85"/>
      <c r="R11" s="85"/>
      <c r="S11" s="85"/>
    </row>
    <row r="12" spans="1:20" ht="23.25" customHeight="1">
      <c r="A12" s="90" t="s">
        <v>218</v>
      </c>
      <c r="B12" s="91" t="s">
        <v>213</v>
      </c>
      <c r="C12" s="91" t="s">
        <v>213</v>
      </c>
      <c r="D12" s="87" t="s">
        <v>210</v>
      </c>
      <c r="E12" s="88" t="s">
        <v>215</v>
      </c>
      <c r="F12" s="85">
        <f t="shared" si="1"/>
        <v>293.3</v>
      </c>
      <c r="G12" s="85">
        <f t="shared" si="2"/>
        <v>293.3</v>
      </c>
      <c r="H12" s="72">
        <v>250.3</v>
      </c>
      <c r="I12" s="65"/>
      <c r="J12" s="86"/>
      <c r="K12" s="65">
        <v>43</v>
      </c>
      <c r="L12" s="86">
        <f>M12+N12+O12+P12+Q12+R12+S12</f>
        <v>0</v>
      </c>
      <c r="M12" s="65"/>
      <c r="N12" s="65"/>
      <c r="O12" s="85"/>
      <c r="P12" s="85"/>
      <c r="Q12" s="85"/>
      <c r="R12" s="85"/>
      <c r="S12" s="85"/>
    </row>
    <row r="13" spans="1:20" ht="23.25" customHeight="1">
      <c r="A13" s="90" t="s">
        <v>218</v>
      </c>
      <c r="B13" s="91" t="s">
        <v>213</v>
      </c>
      <c r="C13" s="91" t="s">
        <v>216</v>
      </c>
      <c r="D13" s="87" t="s">
        <v>210</v>
      </c>
      <c r="E13" s="88" t="s">
        <v>219</v>
      </c>
      <c r="F13" s="85">
        <f t="shared" si="1"/>
        <v>28.4</v>
      </c>
      <c r="G13" s="85">
        <f t="shared" si="2"/>
        <v>0</v>
      </c>
      <c r="H13" s="72"/>
      <c r="I13" s="65"/>
      <c r="J13" s="86"/>
      <c r="K13" s="65"/>
      <c r="L13" s="86">
        <f>M13+N13+O13+P13+Q13+R13+S13</f>
        <v>28.4</v>
      </c>
      <c r="M13" s="65">
        <v>28.4</v>
      </c>
      <c r="N13" s="65"/>
      <c r="O13" s="85"/>
      <c r="P13" s="85"/>
      <c r="Q13" s="85"/>
      <c r="R13" s="85"/>
      <c r="S13" s="85"/>
    </row>
    <row r="14" spans="1:20" ht="23.25" customHeight="1">
      <c r="A14" s="90" t="s">
        <v>218</v>
      </c>
      <c r="B14" s="91" t="s">
        <v>220</v>
      </c>
      <c r="C14" s="91" t="s">
        <v>220</v>
      </c>
      <c r="D14" s="87" t="s">
        <v>210</v>
      </c>
      <c r="E14" s="88" t="s">
        <v>221</v>
      </c>
      <c r="F14" s="85">
        <f t="shared" si="1"/>
        <v>95.27</v>
      </c>
      <c r="G14" s="85">
        <f t="shared" si="2"/>
        <v>95.27</v>
      </c>
      <c r="H14" s="72">
        <v>95.27</v>
      </c>
      <c r="I14" s="65"/>
      <c r="J14" s="86"/>
      <c r="K14" s="65"/>
      <c r="L14" s="86"/>
      <c r="M14" s="65"/>
      <c r="N14" s="65"/>
      <c r="O14" s="85"/>
      <c r="P14" s="85"/>
      <c r="Q14" s="85"/>
      <c r="R14" s="85"/>
      <c r="S14" s="85"/>
    </row>
    <row r="15" spans="1:20" ht="23.25" customHeight="1">
      <c r="A15" s="90" t="s">
        <v>222</v>
      </c>
      <c r="B15" s="91" t="s">
        <v>213</v>
      </c>
      <c r="C15" s="91" t="s">
        <v>213</v>
      </c>
      <c r="D15" s="87" t="s">
        <v>210</v>
      </c>
      <c r="E15" s="88" t="s">
        <v>214</v>
      </c>
      <c r="F15" s="85">
        <f t="shared" si="1"/>
        <v>34</v>
      </c>
      <c r="G15" s="85">
        <f t="shared" si="2"/>
        <v>34</v>
      </c>
      <c r="H15" s="72"/>
      <c r="I15" s="65"/>
      <c r="J15" s="86"/>
      <c r="K15" s="65">
        <v>34</v>
      </c>
      <c r="L15" s="86"/>
      <c r="M15" s="65"/>
      <c r="N15" s="65"/>
      <c r="O15" s="85"/>
      <c r="P15" s="85"/>
      <c r="Q15" s="85"/>
      <c r="R15" s="85"/>
      <c r="S15" s="85"/>
    </row>
    <row r="16" spans="1:20" ht="23.25" customHeight="1">
      <c r="A16" s="90" t="s">
        <v>223</v>
      </c>
      <c r="B16" s="91" t="s">
        <v>224</v>
      </c>
      <c r="C16" s="91" t="s">
        <v>213</v>
      </c>
      <c r="D16" s="87" t="s">
        <v>210</v>
      </c>
      <c r="E16" s="88" t="s">
        <v>225</v>
      </c>
      <c r="F16" s="85">
        <f t="shared" si="1"/>
        <v>57.16</v>
      </c>
      <c r="G16" s="85">
        <f t="shared" si="2"/>
        <v>57.16</v>
      </c>
      <c r="H16" s="72"/>
      <c r="I16" s="65"/>
      <c r="J16" s="86">
        <v>57.16</v>
      </c>
      <c r="K16" s="65"/>
      <c r="L16" s="86"/>
      <c r="M16" s="65"/>
      <c r="N16" s="65"/>
      <c r="O16" s="85"/>
      <c r="P16" s="85"/>
      <c r="Q16" s="85"/>
      <c r="R16" s="85"/>
      <c r="S16" s="85"/>
    </row>
    <row r="17" spans="1:19" ht="23.2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L17" s="3"/>
      <c r="M17" s="3"/>
      <c r="N17" s="3"/>
      <c r="O17" s="3"/>
      <c r="P17" s="3"/>
      <c r="Q17" s="3"/>
      <c r="R17" s="3"/>
      <c r="S17" s="3"/>
    </row>
    <row r="18" spans="1:19" ht="23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L18" s="3"/>
      <c r="M18" s="3"/>
      <c r="N18" s="3"/>
      <c r="O18" s="3"/>
      <c r="P18" s="3"/>
      <c r="Q18" s="3"/>
      <c r="R18" s="3"/>
      <c r="S18" s="3"/>
    </row>
    <row r="19" spans="1:19" ht="23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L19" s="3"/>
      <c r="M19" s="3"/>
      <c r="N19" s="3"/>
      <c r="O19" s="3"/>
      <c r="P19" s="3"/>
      <c r="Q19" s="3"/>
      <c r="R19" s="3"/>
      <c r="S19" s="3"/>
    </row>
  </sheetData>
  <mergeCells count="23">
    <mergeCell ref="A2:S2"/>
    <mergeCell ref="Q5:Q6"/>
    <mergeCell ref="D4:D6"/>
    <mergeCell ref="F4:F6"/>
    <mergeCell ref="A5:A6"/>
    <mergeCell ref="M5:M6"/>
    <mergeCell ref="N5:N6"/>
    <mergeCell ref="O5:O6"/>
    <mergeCell ref="I5:I6"/>
    <mergeCell ref="J5:J6"/>
    <mergeCell ref="G4:K4"/>
    <mergeCell ref="K5:K6"/>
    <mergeCell ref="H5:H6"/>
    <mergeCell ref="P5:P6"/>
    <mergeCell ref="R5:R6"/>
    <mergeCell ref="S5:S6"/>
    <mergeCell ref="B5:B6"/>
    <mergeCell ref="C5:C6"/>
    <mergeCell ref="A4:C4"/>
    <mergeCell ref="E4:E6"/>
    <mergeCell ref="G5:G6"/>
    <mergeCell ref="L4:S4"/>
    <mergeCell ref="L5:L6"/>
  </mergeCells>
  <phoneticPr fontId="0" type="noConversion"/>
  <printOptions horizontalCentered="1"/>
  <pageMargins left="0.19685039370078738" right="0.19685039370078738" top="0.78740157480314954" bottom="0.59055118110236215" header="0" footer="0"/>
  <pageSetup paperSize="9" scale="80" orientation="landscape" r:id="rId1"/>
  <headerFooter alignWithMargins="0">
    <oddFooter>&amp;C表九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（表一）部门收支总表</vt:lpstr>
      <vt:lpstr>（表二）部门收入总表</vt:lpstr>
      <vt:lpstr>（表三）部门支出总表</vt:lpstr>
      <vt:lpstr>（表四）部门支出总表(分类)</vt:lpstr>
      <vt:lpstr>（表五）基本-工资福利</vt:lpstr>
      <vt:lpstr>（表六）基本-运转经费支出</vt:lpstr>
      <vt:lpstr>（表七）基本-个人和家庭</vt:lpstr>
      <vt:lpstr>（表八）财政拨款收支总表</vt:lpstr>
      <vt:lpstr>（表九）一般预算财政拨款支出表</vt:lpstr>
      <vt:lpstr>（表十）一般-工资福利</vt:lpstr>
      <vt:lpstr>（表十一）一般-运转经费</vt:lpstr>
      <vt:lpstr>（表十二）一般-个人和家庭</vt:lpstr>
      <vt:lpstr>（表十八）业务性专项</vt:lpstr>
      <vt:lpstr>（表十九）项目支出</vt:lpstr>
      <vt:lpstr>（表二十）“三公”经费预算表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2017-03-10T03:12:11Z</cp:lastPrinted>
  <dcterms:created xsi:type="dcterms:W3CDTF">2017-03-21T03:52:18Z</dcterms:created>
  <dcterms:modified xsi:type="dcterms:W3CDTF">2017-03-21T08:43:31Z</dcterms:modified>
</cp:coreProperties>
</file>