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5" windowWidth="3420" windowHeight="1530" tabRatio="800" firstSheet="6"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09一般公共预算财政拨款基本支出决算表" sheetId="15" r:id="rId9"/>
  </sheets>
  <definedNames>
    <definedName name="_xlnm.Print_Area" localSheetId="0">g01收入支出决算总表!$A$1:$F$35</definedName>
    <definedName name="_xlnm.Print_Area" localSheetId="3">g04财政拨款收入支出决算总表!$A$1:$H$35</definedName>
    <definedName name="_xlnm.Print_Area" localSheetId="4">g05一般公共预算财政拨款支出决算表!$A$1:$E$24</definedName>
    <definedName name="_xlnm.Print_Area" localSheetId="5">g06一般公共预算财政拨款基本支出决算表!$A$1:$F$24</definedName>
    <definedName name="_xlnm.Print_Area" localSheetId="7">g08政府性基金预算财政拨款支出决算表!$A$1:$I$16</definedName>
  </definedNames>
  <calcPr calcId="125725"/>
</workbook>
</file>

<file path=xl/calcChain.xml><?xml version="1.0" encoding="utf-8"?>
<calcChain xmlns="http://schemas.openxmlformats.org/spreadsheetml/2006/main">
  <c r="E36" i="15"/>
  <c r="F9"/>
  <c r="E9"/>
  <c r="E7" i="6"/>
  <c r="D14" i="14"/>
  <c r="F13"/>
  <c r="D13" s="1"/>
  <c r="E12"/>
  <c r="D12" s="1"/>
  <c r="F11"/>
  <c r="F9" s="1"/>
  <c r="E10"/>
  <c r="E9" s="1"/>
  <c r="J17" i="4"/>
  <c r="C13" i="3"/>
  <c r="C21"/>
  <c r="F16" i="13"/>
  <c r="G9"/>
  <c r="F9" s="1"/>
  <c r="F15"/>
  <c r="F14"/>
  <c r="F9" i="3"/>
  <c r="F21" s="1"/>
  <c r="C6" i="12"/>
  <c r="D7" i="6"/>
  <c r="C7" s="1"/>
  <c r="C8"/>
  <c r="C9"/>
  <c r="C10"/>
  <c r="C11"/>
  <c r="C12"/>
  <c r="C13"/>
  <c r="C14"/>
  <c r="C15"/>
  <c r="C16"/>
  <c r="C17"/>
  <c r="C18"/>
  <c r="C19"/>
  <c r="G22" i="13"/>
  <c r="H22"/>
  <c r="F8"/>
  <c r="C22"/>
  <c r="F8" i="5"/>
  <c r="G8"/>
  <c r="H8"/>
  <c r="I8"/>
  <c r="D10"/>
  <c r="D11"/>
  <c r="D12"/>
  <c r="D14"/>
  <c r="D15"/>
  <c r="D16"/>
  <c r="D17"/>
  <c r="D18"/>
  <c r="D19"/>
  <c r="D21"/>
  <c r="D22"/>
  <c r="D9"/>
  <c r="E17"/>
  <c r="E13"/>
  <c r="D13" l="1"/>
  <c r="D10" i="14"/>
  <c r="D9" i="15"/>
  <c r="D9" i="14"/>
  <c r="D11"/>
  <c r="F22" i="13"/>
  <c r="E20" i="5"/>
  <c r="D20" s="1"/>
  <c r="F8" i="4"/>
  <c r="G8"/>
  <c r="H8"/>
  <c r="I8"/>
  <c r="J8"/>
  <c r="D9"/>
  <c r="D10"/>
  <c r="D11"/>
  <c r="D12"/>
  <c r="D13"/>
  <c r="D14"/>
  <c r="D15"/>
  <c r="D16"/>
  <c r="D18"/>
  <c r="D19"/>
  <c r="D20"/>
  <c r="D21"/>
  <c r="D22"/>
  <c r="E17"/>
  <c r="D17" s="1"/>
  <c r="E8" l="1"/>
  <c r="E8" i="5"/>
  <c r="D8" s="1"/>
  <c r="D8" i="4"/>
</calcChain>
</file>

<file path=xl/sharedStrings.xml><?xml version="1.0" encoding="utf-8"?>
<sst xmlns="http://schemas.openxmlformats.org/spreadsheetml/2006/main" count="345" uniqueCount="242">
  <si>
    <t>收入</t>
  </si>
  <si>
    <t>支出</t>
  </si>
  <si>
    <t>行次</t>
  </si>
  <si>
    <t>1</t>
  </si>
  <si>
    <t>2</t>
  </si>
  <si>
    <t>3</t>
  </si>
  <si>
    <t>4</t>
  </si>
  <si>
    <t>5</t>
  </si>
  <si>
    <t>6</t>
  </si>
  <si>
    <t>7</t>
  </si>
  <si>
    <t>8</t>
  </si>
  <si>
    <t>9</t>
  </si>
  <si>
    <t>10</t>
  </si>
  <si>
    <t>11</t>
  </si>
  <si>
    <t>12</t>
  </si>
  <si>
    <t>13</t>
  </si>
  <si>
    <t>14</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</si>
  <si>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</si>
  <si>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</si>
  <si>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</si>
  <si>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</si>
  <si>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</si>
  <si>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</si>
  <si>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</si>
  <si>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</si>
  <si>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</si>
  <si>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</si>
  <si>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</si>
  <si>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</si>
  <si>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</si>
  <si>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</si>
  <si>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</si>
  <si>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</si>
  <si>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</si>
  <si>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</si>
  <si>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</si>
  <si>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</si>
  <si>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</si>
  <si>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</si>
  <si>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</si>
  <si>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</si>
  <si>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</si>
  <si>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</si>
  <si>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</si>
  <si>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</si>
  <si>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</si>
  <si>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</si>
  <si>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</si>
  <si>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</si>
  <si>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公开02表</t>
    <phoneticPr fontId="2" type="noConversion"/>
  </si>
  <si>
    <t>公开03表</t>
    <phoneticPr fontId="2" type="noConversion"/>
  </si>
  <si>
    <t>部门：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</si>
  <si>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</si>
  <si>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</si>
  <si>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</si>
  <si>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</si>
  <si>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</si>
  <si>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</si>
  <si>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</si>
  <si>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</si>
  <si>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</si>
  <si>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附属单位上缴收入</t>
    <phoneticPr fontId="2" type="noConversion"/>
  </si>
  <si>
    <t>一、一般公共服务支出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</si>
  <si>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</si>
  <si>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</si>
  <si>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</si>
  <si>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</si>
  <si>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</si>
  <si>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</si>
  <si>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</si>
  <si>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</si>
  <si>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</si>
  <si>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二、政府性基金预算财政拨款</t>
  </si>
  <si>
    <t>年初财政拨款结转和结余</t>
  </si>
  <si>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</si>
  <si>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</si>
  <si>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</si>
  <si>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</si>
  <si>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公开06</t>
    </r>
    <r>
      <rPr>
        <sz val="10"/>
        <color indexed="8"/>
        <rFont val="宋体"/>
        <family val="3"/>
        <charset val="134"/>
      </rPr>
      <t>表</t>
    </r>
    <phoneticPr fontId="2" type="noConversion"/>
  </si>
  <si>
    <t>一般公共预算财政拨款基本支出决算表</t>
    <phoneticPr fontId="2" type="noConversion"/>
  </si>
  <si>
    <t>经济分类科目编码</t>
    <phoneticPr fontId="2" type="noConversion"/>
  </si>
  <si>
    <t>注：本表反映部门本年度一般公共预算财政拨款基本支出明细情况。</t>
    <phoneticPr fontId="2" type="noConversion"/>
  </si>
  <si>
    <t>人员经费</t>
    <phoneticPr fontId="2" type="noConversion"/>
  </si>
  <si>
    <t>公用经费</t>
    <phoneticPr fontId="22" type="noConversion"/>
  </si>
  <si>
    <t>功能分类科目编码</t>
    <phoneticPr fontId="2" type="noConversion"/>
  </si>
  <si>
    <t>功能分类科目编码</t>
    <phoneticPr fontId="9" type="noConversion"/>
  </si>
  <si>
    <t>注：本表反映部门本年度一般公共预算财政拨款实际支出情况。</t>
    <phoneticPr fontId="2" type="noConversion"/>
  </si>
  <si>
    <t>年初结转和结余</t>
    <phoneticPr fontId="9" type="noConversion"/>
  </si>
  <si>
    <t>收入支出决算总表</t>
    <phoneticPr fontId="2" type="noConversion"/>
  </si>
  <si>
    <t>公开01表</t>
    <phoneticPr fontId="2" type="noConversion"/>
  </si>
  <si>
    <t>部门：</t>
    <phoneticPr fontId="2" type="noConversion"/>
  </si>
  <si>
    <t>单位：万元</t>
    <phoneticPr fontId="2" type="noConversion"/>
  </si>
  <si>
    <t>项    目</t>
    <phoneticPr fontId="2" type="noConversion"/>
  </si>
  <si>
    <t>决算数</t>
    <phoneticPr fontId="2" type="noConversion"/>
  </si>
  <si>
    <t>栏    次</t>
    <phoneticPr fontId="2" type="noConversion"/>
  </si>
  <si>
    <t>一、财政拨款收入</t>
    <phoneticPr fontId="2" type="noConversion"/>
  </si>
  <si>
    <t>14</t>
    <phoneticPr fontId="2" type="noConversion"/>
  </si>
  <si>
    <t>二、上级补助收入</t>
    <phoneticPr fontId="2" type="noConversion"/>
  </si>
  <si>
    <t>15</t>
    <phoneticPr fontId="2" type="noConversion"/>
  </si>
  <si>
    <t>三、事业收入</t>
    <phoneticPr fontId="2" type="noConversion"/>
  </si>
  <si>
    <t>四、经营收入</t>
    <phoneticPr fontId="2" type="noConversion"/>
  </si>
  <si>
    <t>五、附属单位上缴收入</t>
    <phoneticPr fontId="2" type="noConversion"/>
  </si>
  <si>
    <t>六、其他收入</t>
    <phoneticPr fontId="2" type="noConversion"/>
  </si>
  <si>
    <t xml:space="preserve">         用事业基金弥补收支差额</t>
    <phoneticPr fontId="2" type="noConversion"/>
  </si>
  <si>
    <t xml:space="preserve">                结余分配</t>
    <phoneticPr fontId="2" type="noConversion"/>
  </si>
  <si>
    <t xml:space="preserve">         年初结转和结余</t>
    <phoneticPr fontId="2" type="noConversion"/>
  </si>
  <si>
    <t xml:space="preserve">                年末结转和结余</t>
    <phoneticPr fontId="2" type="noConversion"/>
  </si>
  <si>
    <r>
      <t>注：本表反映部门本年度的总收支和年末结转结余情况</t>
    </r>
    <r>
      <rPr>
        <sz val="10"/>
        <rFont val="宋体"/>
        <family val="3"/>
        <charset val="134"/>
      </rPr>
      <t>。</t>
    </r>
    <phoneticPr fontId="2" type="noConversion"/>
  </si>
  <si>
    <t>财政拨款收入支出决算总表</t>
    <phoneticPr fontId="2" type="noConversion"/>
  </si>
  <si>
    <t>公开04表</t>
    <phoneticPr fontId="2" type="noConversion"/>
  </si>
  <si>
    <t>部门：</t>
    <phoneticPr fontId="2" type="noConversion"/>
  </si>
  <si>
    <t>单位：万元</t>
    <phoneticPr fontId="2" type="noConversion"/>
  </si>
  <si>
    <t>项    目</t>
    <phoneticPr fontId="2" type="noConversion"/>
  </si>
  <si>
    <t>金额</t>
    <phoneticPr fontId="2" type="noConversion"/>
  </si>
  <si>
    <t>合计</t>
    <phoneticPr fontId="2" type="noConversion"/>
  </si>
  <si>
    <t>一般公共预算财政拨款</t>
    <phoneticPr fontId="2" type="noConversion"/>
  </si>
  <si>
    <t>政府性基金预算财政拨款</t>
    <phoneticPr fontId="2" type="noConversion"/>
  </si>
  <si>
    <t>栏    次</t>
    <phoneticPr fontId="2" type="noConversion"/>
  </si>
  <si>
    <t>一、一般公共预算财政拨款</t>
    <phoneticPr fontId="2" type="noConversion"/>
  </si>
  <si>
    <t>年末结转和结余</t>
    <phoneticPr fontId="2" type="noConversion"/>
  </si>
  <si>
    <t xml:space="preserve">      一般公共预算财政拨款</t>
    <phoneticPr fontId="2" type="noConversion"/>
  </si>
  <si>
    <t xml:space="preserve">        政府性基金预算财政拨款</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</si>
  <si>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</si>
  <si>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t>“三公”经费一般公共预算财政拨款支出决算表</t>
  </si>
  <si>
    <t>项目</t>
  </si>
  <si>
    <t>决算数</t>
  </si>
  <si>
    <t>一、支出合计</t>
  </si>
  <si>
    <r>
      <rPr>
        <sz val="12"/>
        <rFont val="宋体"/>
        <family val="3"/>
        <charset val="134"/>
      </rPr>
      <t>1.</t>
    </r>
    <r>
      <rPr>
        <sz val="11"/>
        <rFont val="仿宋_GB2312"/>
        <family val="3"/>
        <charset val="134"/>
      </rPr>
      <t>因公出国（境）费</t>
    </r>
  </si>
  <si>
    <r>
      <rPr>
        <sz val="12"/>
        <rFont val="宋体"/>
        <family val="3"/>
        <charset val="134"/>
      </rPr>
      <t>2.</t>
    </r>
    <r>
      <rPr>
        <sz val="11"/>
        <rFont val="仿宋_GB2312"/>
        <family val="3"/>
        <charset val="134"/>
      </rPr>
      <t>公务用车购置及运行维护费</t>
    </r>
  </si>
  <si>
    <r>
      <rPr>
        <sz val="12"/>
        <rFont val="宋体"/>
        <family val="3"/>
        <charset val="134"/>
      </rPr>
      <t>（1）</t>
    </r>
    <r>
      <rPr>
        <sz val="11"/>
        <rFont val="仿宋_GB2312"/>
        <family val="3"/>
        <charset val="134"/>
      </rPr>
      <t>公务用车购置费</t>
    </r>
  </si>
  <si>
    <r>
      <rPr>
        <sz val="12"/>
        <rFont val="宋体"/>
        <family val="3"/>
        <charset val="134"/>
      </rPr>
      <t>（2）</t>
    </r>
    <r>
      <rPr>
        <sz val="11"/>
        <rFont val="仿宋_GB2312"/>
        <family val="3"/>
        <charset val="134"/>
      </rPr>
      <t>公务用车运行维护费</t>
    </r>
  </si>
  <si>
    <r>
      <rPr>
        <sz val="12"/>
        <rFont val="宋体"/>
        <family val="3"/>
        <charset val="134"/>
      </rPr>
      <t>3.</t>
    </r>
    <r>
      <rPr>
        <sz val="11"/>
        <rFont val="仿宋_GB2312"/>
        <family val="3"/>
        <charset val="134"/>
      </rPr>
      <t>公务接待费</t>
    </r>
  </si>
  <si>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</si>
  <si>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</si>
  <si>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</si>
  <si>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</si>
  <si>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</si>
  <si>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</si>
  <si>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</si>
  <si>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r>
      <t>公开</t>
    </r>
    <r>
      <rPr>
        <sz val="10"/>
        <rFont val="宋体"/>
        <family val="3"/>
        <charset val="134"/>
      </rPr>
      <t>07</t>
    </r>
    <r>
      <rPr>
        <sz val="10"/>
        <rFont val="仿宋_GB2312"/>
        <family val="3"/>
        <charset val="134"/>
      </rPr>
      <t>表</t>
    </r>
    <phoneticPr fontId="2" type="noConversion"/>
  </si>
  <si>
    <t>金额单位：万元</t>
    <phoneticPr fontId="2" type="noConversion"/>
  </si>
  <si>
    <r>
      <t>说明</t>
    </r>
    <r>
      <rPr>
        <sz val="10"/>
        <rFont val="宋体"/>
        <family val="3"/>
        <charset val="134"/>
      </rPr>
      <t>:1、</t>
    </r>
    <r>
      <rPr>
        <sz val="10"/>
        <rFont val="仿宋_GB2312"/>
        <family val="3"/>
        <charset val="134"/>
      </rPr>
      <t>本表公开内容为列省级支出的“三公”经费当年安排数和上年结转数；</t>
    </r>
    <phoneticPr fontId="2" type="noConversion"/>
  </si>
  <si>
    <r>
      <t xml:space="preserve">     </t>
    </r>
    <r>
      <rPr>
        <sz val="10"/>
        <rFont val="宋体"/>
        <family val="3"/>
        <charset val="134"/>
      </rPr>
      <t>2、</t>
    </r>
    <r>
      <rPr>
        <sz val="10"/>
        <rFont val="仿宋_GB2312"/>
        <family val="3"/>
        <charset val="134"/>
      </rPr>
      <t>一般公共预算拨款支出包括经费拨款和纳入一般公共预算管理的非税收入拨款形成的支出；</t>
    </r>
    <phoneticPr fontId="2" type="noConversion"/>
  </si>
  <si>
    <r>
      <t xml:space="preserve">     </t>
    </r>
    <r>
      <rPr>
        <sz val="10"/>
        <rFont val="宋体"/>
        <family val="3"/>
        <charset val="134"/>
      </rPr>
      <t>3、</t>
    </r>
    <r>
      <rPr>
        <sz val="10"/>
        <rFont val="仿宋_GB2312"/>
        <family val="3"/>
        <charset val="134"/>
      </rPr>
      <t xml:space="preserve">注明因公出国（境）团组数和人数；当年公务用车购置数和保有量；
     </t>
    </r>
    <r>
      <rPr>
        <sz val="10"/>
        <rFont val="宋体"/>
        <family val="3"/>
        <charset val="134"/>
      </rPr>
      <t>4、</t>
    </r>
    <r>
      <rPr>
        <sz val="10"/>
        <rFont val="仿宋_GB2312"/>
        <family val="3"/>
        <charset val="134"/>
      </rPr>
      <t>注明公务接待批次和人数。</t>
    </r>
    <phoneticPr fontId="2" type="noConversion"/>
  </si>
  <si>
    <t>二、文化体育与传媒支出</t>
    <phoneticPr fontId="2" type="noConversion"/>
  </si>
  <si>
    <t xml:space="preserve">  文化活动</t>
  </si>
  <si>
    <t xml:space="preserve">  其他文化支出</t>
  </si>
  <si>
    <t xml:space="preserve">  行政运行</t>
  </si>
  <si>
    <t xml:space="preserve">  一般行政管理事务</t>
  </si>
  <si>
    <t xml:space="preserve">  广播</t>
  </si>
  <si>
    <t xml:space="preserve">  其他广播影视支出</t>
  </si>
  <si>
    <t xml:space="preserve">  其他文化体育与传媒支出</t>
  </si>
  <si>
    <t xml:space="preserve">  事业单位医疗</t>
  </si>
  <si>
    <t xml:space="preserve">  一般债务付息支出</t>
  </si>
  <si>
    <t>其他宣传事务支出</t>
    <phoneticPr fontId="2" type="noConversion"/>
  </si>
  <si>
    <r>
      <t>2</t>
    </r>
    <r>
      <rPr>
        <sz val="12"/>
        <rFont val="宋体"/>
        <family val="3"/>
        <charset val="134"/>
      </rPr>
      <t>019999</t>
    </r>
    <phoneticPr fontId="2" type="noConversion"/>
  </si>
  <si>
    <t>其他一般公共服务支出</t>
    <phoneticPr fontId="2" type="noConversion"/>
  </si>
  <si>
    <t>文化活动</t>
    <phoneticPr fontId="2" type="noConversion"/>
  </si>
  <si>
    <r>
      <t>2</t>
    </r>
    <r>
      <rPr>
        <sz val="12"/>
        <rFont val="宋体"/>
        <family val="3"/>
        <charset val="134"/>
      </rPr>
      <t>070108</t>
    </r>
    <phoneticPr fontId="2" type="noConversion"/>
  </si>
  <si>
    <r>
      <t>2</t>
    </r>
    <r>
      <rPr>
        <sz val="12"/>
        <rFont val="宋体"/>
        <family val="3"/>
        <charset val="134"/>
      </rPr>
      <t>070199</t>
    </r>
    <phoneticPr fontId="2" type="noConversion"/>
  </si>
  <si>
    <t>其他文化支出</t>
    <phoneticPr fontId="2" type="noConversion"/>
  </si>
  <si>
    <r>
      <t>2</t>
    </r>
    <r>
      <rPr>
        <sz val="12"/>
        <rFont val="宋体"/>
        <family val="3"/>
        <charset val="134"/>
      </rPr>
      <t>070401</t>
    </r>
    <phoneticPr fontId="2" type="noConversion"/>
  </si>
  <si>
    <t>行政运行</t>
    <phoneticPr fontId="2" type="noConversion"/>
  </si>
  <si>
    <r>
      <t>2</t>
    </r>
    <r>
      <rPr>
        <sz val="12"/>
        <rFont val="宋体"/>
        <family val="3"/>
        <charset val="134"/>
      </rPr>
      <t>070402</t>
    </r>
    <phoneticPr fontId="2" type="noConversion"/>
  </si>
  <si>
    <t>一般行政管理事务</t>
    <phoneticPr fontId="2" type="noConversion"/>
  </si>
  <si>
    <r>
      <t>2</t>
    </r>
    <r>
      <rPr>
        <sz val="12"/>
        <rFont val="宋体"/>
        <family val="3"/>
        <charset val="134"/>
      </rPr>
      <t>070404</t>
    </r>
    <phoneticPr fontId="2" type="noConversion"/>
  </si>
  <si>
    <t>广播</t>
    <phoneticPr fontId="2" type="noConversion"/>
  </si>
  <si>
    <r>
      <t>2</t>
    </r>
    <r>
      <rPr>
        <sz val="12"/>
        <rFont val="宋体"/>
        <family val="3"/>
        <charset val="134"/>
      </rPr>
      <t>070405</t>
    </r>
    <phoneticPr fontId="2" type="noConversion"/>
  </si>
  <si>
    <t>电视</t>
    <phoneticPr fontId="2" type="noConversion"/>
  </si>
  <si>
    <r>
      <t>2</t>
    </r>
    <r>
      <rPr>
        <sz val="12"/>
        <rFont val="宋体"/>
        <family val="3"/>
        <charset val="134"/>
      </rPr>
      <t>070499</t>
    </r>
    <phoneticPr fontId="2" type="noConversion"/>
  </si>
  <si>
    <t>其他广播影视支出</t>
    <phoneticPr fontId="2" type="noConversion"/>
  </si>
  <si>
    <r>
      <t>2</t>
    </r>
    <r>
      <rPr>
        <sz val="12"/>
        <rFont val="宋体"/>
        <family val="3"/>
        <charset val="134"/>
      </rPr>
      <t>070502</t>
    </r>
    <phoneticPr fontId="2" type="noConversion"/>
  </si>
  <si>
    <t>2079999</t>
    <phoneticPr fontId="2" type="noConversion"/>
  </si>
  <si>
    <t>其他文化体育与传媒支出</t>
    <phoneticPr fontId="2" type="noConversion"/>
  </si>
  <si>
    <t>2100502</t>
    <phoneticPr fontId="2" type="noConversion"/>
  </si>
  <si>
    <t>事业单位医疗</t>
    <phoneticPr fontId="2" type="noConversion"/>
  </si>
  <si>
    <t>2121399</t>
    <phoneticPr fontId="2" type="noConversion"/>
  </si>
  <si>
    <t>其他城市设施配套费及对应专项债务收入安排的支出</t>
    <phoneticPr fontId="2" type="noConversion"/>
  </si>
  <si>
    <r>
      <t>2</t>
    </r>
    <r>
      <rPr>
        <sz val="12"/>
        <rFont val="宋体"/>
        <family val="3"/>
        <charset val="134"/>
      </rPr>
      <t>320201</t>
    </r>
    <phoneticPr fontId="2" type="noConversion"/>
  </si>
  <si>
    <t>一般债务付息支出</t>
    <phoneticPr fontId="2" type="noConversion"/>
  </si>
  <si>
    <t>五、教育支出</t>
    <phoneticPr fontId="2" type="noConversion"/>
  </si>
  <si>
    <t>三、国防支出</t>
    <phoneticPr fontId="2" type="noConversion"/>
  </si>
  <si>
    <t>四、公共安全支出</t>
    <phoneticPr fontId="2" type="noConversion"/>
  </si>
  <si>
    <t>七、医疗卫生与计划生育支出</t>
    <phoneticPr fontId="2" type="noConversion"/>
  </si>
  <si>
    <t>2070499</t>
    <phoneticPr fontId="2" type="noConversion"/>
  </si>
  <si>
    <t>其他广播影视支出</t>
    <phoneticPr fontId="2" type="noConversion"/>
  </si>
  <si>
    <r>
      <t>2</t>
    </r>
    <r>
      <rPr>
        <sz val="12"/>
        <rFont val="宋体"/>
        <family val="3"/>
        <charset val="134"/>
      </rPr>
      <t>100502</t>
    </r>
    <phoneticPr fontId="2" type="noConversion"/>
  </si>
  <si>
    <r>
      <t>2</t>
    </r>
    <r>
      <rPr>
        <sz val="12"/>
        <rFont val="宋体"/>
        <family val="3"/>
        <charset val="134"/>
      </rPr>
      <t>121399</t>
    </r>
    <phoneticPr fontId="2" type="noConversion"/>
  </si>
  <si>
    <r>
      <t>2</t>
    </r>
    <r>
      <rPr>
        <sz val="12"/>
        <rFont val="宋体"/>
        <family val="3"/>
        <charset val="134"/>
      </rPr>
      <t>070501</t>
    </r>
    <phoneticPr fontId="2" type="noConversion"/>
  </si>
  <si>
    <r>
      <t>二、文化体育与传媒支出</t>
    </r>
    <r>
      <rPr>
        <sz val="11"/>
        <rFont val="宋体"/>
        <family val="3"/>
        <charset val="134"/>
      </rPr>
      <t xml:space="preserve"> </t>
    </r>
    <phoneticPr fontId="2" type="noConversion"/>
  </si>
  <si>
    <t>八、城乡社区支出</t>
    <phoneticPr fontId="2" type="noConversion"/>
  </si>
  <si>
    <t xml:space="preserve">  其他宣传事务支出</t>
    <phoneticPr fontId="2" type="noConversion"/>
  </si>
  <si>
    <t xml:space="preserve">  其他一般公共服务支出</t>
    <phoneticPr fontId="2" type="noConversion"/>
  </si>
  <si>
    <t xml:space="preserve">  一般行政管理事务</t>
    <phoneticPr fontId="2" type="noConversion"/>
  </si>
  <si>
    <t>其他城市基础设施配套费安排的支出</t>
    <phoneticPr fontId="9" type="noConversion"/>
  </si>
  <si>
    <t>八、城乡社区支出</t>
    <phoneticPr fontId="2" type="noConversion"/>
  </si>
  <si>
    <t>九、债务付息支出</t>
    <phoneticPr fontId="2" type="noConversion"/>
  </si>
  <si>
    <t>九、债务付息支出</t>
    <phoneticPr fontId="2" type="noConversion"/>
  </si>
  <si>
    <t>工资福利支出</t>
  </si>
  <si>
    <t>商品和服务支出</t>
  </si>
  <si>
    <t>对个人和家庭的补助支出</t>
  </si>
  <si>
    <t>其他资本性支出</t>
    <phoneticPr fontId="2" type="noConversion"/>
  </si>
  <si>
    <t>一般债务付息支出</t>
    <phoneticPr fontId="2" type="noConversion"/>
  </si>
  <si>
    <t>公开09表</t>
    <phoneticPr fontId="2" type="noConversion"/>
  </si>
  <si>
    <t>部门：株洲市广播电视台</t>
    <phoneticPr fontId="2" type="noConversion"/>
  </si>
  <si>
    <t>公用经费</t>
    <phoneticPr fontId="2" type="noConversion"/>
  </si>
  <si>
    <t>工资福利支出</t>
    <phoneticPr fontId="2" type="noConversion"/>
  </si>
  <si>
    <t>基本工资</t>
    <phoneticPr fontId="2" type="noConversion"/>
  </si>
  <si>
    <t>津补贴</t>
    <phoneticPr fontId="2" type="noConversion"/>
  </si>
  <si>
    <t>奖金</t>
    <phoneticPr fontId="2" type="noConversion"/>
  </si>
  <si>
    <t>社会保障缴费</t>
    <phoneticPr fontId="2" type="noConversion"/>
  </si>
  <si>
    <t>伙食补助费</t>
    <phoneticPr fontId="2" type="noConversion"/>
  </si>
  <si>
    <t>绩效工资</t>
    <phoneticPr fontId="2" type="noConversion"/>
  </si>
  <si>
    <t>商品和服务支出</t>
    <phoneticPr fontId="2" type="noConversion"/>
  </si>
  <si>
    <t>办公费</t>
    <phoneticPr fontId="2" type="noConversion"/>
  </si>
  <si>
    <t>印刷费</t>
    <phoneticPr fontId="2" type="noConversion"/>
  </si>
  <si>
    <t>水费</t>
    <phoneticPr fontId="2" type="noConversion"/>
  </si>
  <si>
    <t>电费</t>
    <phoneticPr fontId="2" type="noConversion"/>
  </si>
  <si>
    <t>邮电费</t>
    <phoneticPr fontId="2" type="noConversion"/>
  </si>
  <si>
    <t>物管费</t>
    <phoneticPr fontId="2" type="noConversion"/>
  </si>
  <si>
    <t>差旅费</t>
    <phoneticPr fontId="2" type="noConversion"/>
  </si>
  <si>
    <t>维护费</t>
    <phoneticPr fontId="2" type="noConversion"/>
  </si>
  <si>
    <t>会议费</t>
    <phoneticPr fontId="2" type="noConversion"/>
  </si>
  <si>
    <t>培训费</t>
    <phoneticPr fontId="2" type="noConversion"/>
  </si>
  <si>
    <t>公务接待费</t>
    <phoneticPr fontId="2" type="noConversion"/>
  </si>
  <si>
    <t>专用材料费</t>
    <phoneticPr fontId="2" type="noConversion"/>
  </si>
  <si>
    <t>劳务费</t>
    <phoneticPr fontId="2" type="noConversion"/>
  </si>
  <si>
    <t>委托业务费</t>
    <phoneticPr fontId="2" type="noConversion"/>
  </si>
  <si>
    <t>工会经费</t>
    <phoneticPr fontId="2" type="noConversion"/>
  </si>
  <si>
    <t>福利费</t>
    <phoneticPr fontId="2" type="noConversion"/>
  </si>
  <si>
    <t>公车运行维护费</t>
    <phoneticPr fontId="2" type="noConversion"/>
  </si>
  <si>
    <t>其他商品和服务支出</t>
    <phoneticPr fontId="2" type="noConversion"/>
  </si>
  <si>
    <t>对个人和家庭的补助</t>
    <phoneticPr fontId="2" type="noConversion"/>
  </si>
  <si>
    <t>医疗费</t>
    <phoneticPr fontId="2" type="noConversion"/>
  </si>
  <si>
    <t>退休费</t>
    <phoneticPr fontId="2" type="noConversion"/>
  </si>
  <si>
    <t>住房公积金</t>
    <phoneticPr fontId="2" type="noConversion"/>
  </si>
  <si>
    <t>专用设备购置费</t>
    <phoneticPr fontId="2" type="noConversion"/>
  </si>
  <si>
    <t>债务利息支出</t>
    <phoneticPr fontId="2" type="noConversion"/>
  </si>
  <si>
    <t>国内债务利息支出</t>
    <phoneticPr fontId="2" type="noConversion"/>
  </si>
  <si>
    <t>部门名称：株洲市广播电视台</t>
    <phoneticPr fontId="2" type="noConversion"/>
  </si>
  <si>
    <t>株洲市广播电视台</t>
    <phoneticPr fontId="22" type="noConversion"/>
  </si>
  <si>
    <t>株洲市广播电视台</t>
    <phoneticPr fontId="9" type="noConversion"/>
  </si>
</sst>
</file>

<file path=xl/styles.xml><?xml version="1.0" encoding="utf-8"?>
<styleSheet xmlns="http://schemas.openxmlformats.org/spreadsheetml/2006/main">
  <numFmts count="4">
    <numFmt numFmtId="176" formatCode="0.00_ "/>
    <numFmt numFmtId="177" formatCode=";;"/>
    <numFmt numFmtId="178" formatCode="0.00_);[Red]\(0.00\)"/>
    <numFmt numFmtId="179" formatCode="0_);[Red]\(0\)"/>
  </numFmts>
  <fonts count="46">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0"/>
      <color indexed="8"/>
      <name val="宋体"/>
      <family val="3"/>
      <charset val="134"/>
    </font>
    <font>
      <sz val="16"/>
      <name val="华文中宋"/>
      <family val="3"/>
      <charset val="134"/>
    </font>
    <font>
      <sz val="12"/>
      <name val="宋体"/>
      <family val="3"/>
      <charset val="134"/>
    </font>
    <font>
      <sz val="9"/>
      <name val="宋体"/>
      <family val="3"/>
      <charset val="134"/>
    </font>
    <font>
      <sz val="12"/>
      <name val="黑体"/>
      <family val="3"/>
      <charset val="134"/>
    </font>
    <font>
      <sz val="12"/>
      <name val="Times New Roman"/>
      <family val="1"/>
    </font>
    <font>
      <sz val="9"/>
      <name val="Times New Roman"/>
      <family val="1"/>
    </font>
    <font>
      <b/>
      <sz val="18"/>
      <name val="Times New Roman"/>
      <family val="1"/>
    </font>
    <font>
      <sz val="10"/>
      <name val="Times New Roman"/>
      <family val="1"/>
    </font>
    <font>
      <sz val="12"/>
      <name val="仿宋"/>
      <family val="3"/>
      <charset val="134"/>
    </font>
    <font>
      <b/>
      <sz val="18"/>
      <name val="仿宋_GB2312"/>
      <family val="3"/>
      <charset val="134"/>
    </font>
    <font>
      <sz val="10"/>
      <name val="仿宋_GB2312"/>
      <family val="3"/>
      <charset val="134"/>
    </font>
    <font>
      <sz val="11"/>
      <name val="仿宋_GB2312"/>
      <family val="3"/>
      <charset val="134"/>
    </font>
    <font>
      <sz val="12"/>
      <name val="仿宋_GB2312"/>
      <family val="3"/>
      <charset val="134"/>
    </font>
    <font>
      <sz val="12"/>
      <name val="宋体"/>
      <family val="3"/>
      <charset val="134"/>
    </font>
    <font>
      <sz val="11"/>
      <color theme="1"/>
      <name val="宋体"/>
      <family val="3"/>
      <charset val="134"/>
      <scheme val="minor"/>
    </font>
    <font>
      <sz val="20"/>
      <name val="宋体"/>
      <family val="3"/>
      <charset val="134"/>
      <scheme val="major"/>
    </font>
    <font>
      <sz val="11"/>
      <color rgb="FFFF0000"/>
      <name val="宋体"/>
      <family val="3"/>
      <charset val="134"/>
    </font>
    <font>
      <sz val="12"/>
      <name val="宋体"/>
      <family val="3"/>
      <charset val="134"/>
    </font>
    <font>
      <sz val="10"/>
      <color indexed="8"/>
      <name val="宋体"/>
      <family val="3"/>
      <charset val="134"/>
      <scheme val="minor"/>
    </font>
    <font>
      <sz val="10"/>
      <name val="宋体"/>
      <family val="3"/>
      <charset val="134"/>
      <scheme val="minor"/>
    </font>
    <font>
      <sz val="11"/>
      <name val="宋体"/>
      <family val="3"/>
      <charset val="134"/>
    </font>
    <font>
      <sz val="10"/>
      <name val="宋体"/>
      <family val="3"/>
      <charset val="134"/>
    </font>
    <font>
      <sz val="11"/>
      <color rgb="FFFF0000"/>
      <name val="宋体"/>
      <family val="3"/>
      <charset val="134"/>
    </font>
    <font>
      <sz val="12"/>
      <color rgb="FFFF0000"/>
      <name val="宋体"/>
      <family val="3"/>
      <charset val="134"/>
    </font>
    <font>
      <b/>
      <sz val="10"/>
      <name val="宋体"/>
      <family val="3"/>
      <charset val="134"/>
      <scheme val="minor"/>
    </font>
    <font>
      <sz val="10"/>
      <color rgb="FFFF0000"/>
      <name val="宋体"/>
      <family val="3"/>
      <charset val="134"/>
      <scheme val="minor"/>
    </font>
  </fonts>
  <fills count="7">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23">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34"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2" fillId="0" borderId="0"/>
    <xf numFmtId="0" fontId="1" fillId="0" borderId="0">
      <alignment vertical="center"/>
    </xf>
    <xf numFmtId="0" fontId="2" fillId="0" borderId="0"/>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24" fillId="0" borderId="0"/>
  </cellStyleXfs>
  <cellXfs count="329">
    <xf numFmtId="0" fontId="0" fillId="0" borderId="0" xfId="0"/>
    <xf numFmtId="0" fontId="4" fillId="0" borderId="0" xfId="14" applyFont="1" applyBorder="1" applyAlignment="1">
      <alignment horizontal="right" vertical="center"/>
    </xf>
    <xf numFmtId="0" fontId="4" fillId="0" borderId="0" xfId="14" applyFont="1" applyAlignment="1">
      <alignment horizontal="right" vertical="center"/>
    </xf>
    <xf numFmtId="0" fontId="1" fillId="4" borderId="0" xfId="14" applyFill="1" applyAlignment="1">
      <alignment horizontal="right" vertical="center"/>
    </xf>
    <xf numFmtId="0" fontId="1" fillId="0" borderId="0" xfId="14" applyBorder="1" applyAlignment="1">
      <alignment horizontal="right" vertical="center"/>
    </xf>
    <xf numFmtId="0" fontId="1" fillId="0" borderId="0" xfId="14" applyAlignment="1">
      <alignment horizontal="right" vertical="center"/>
    </xf>
    <xf numFmtId="0" fontId="5" fillId="4" borderId="0" xfId="14" applyFont="1" applyFill="1" applyAlignment="1">
      <alignment horizontal="left" vertical="center"/>
    </xf>
    <xf numFmtId="0" fontId="3" fillId="0" borderId="0" xfId="14" applyFont="1" applyBorder="1" applyAlignment="1">
      <alignment horizontal="right" vertical="center"/>
    </xf>
    <xf numFmtId="0" fontId="3" fillId="0" borderId="0" xfId="14"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176" fontId="0" fillId="4" borderId="2" xfId="0" applyNumberFormat="1" applyFill="1" applyBorder="1" applyAlignment="1">
      <alignment horizontal="lef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4" fillId="4" borderId="0" xfId="16" applyFont="1" applyFill="1" applyAlignment="1">
      <alignment vertical="center" wrapText="1"/>
    </xf>
    <xf numFmtId="0" fontId="3" fillId="4" borderId="0" xfId="16" applyFont="1" applyFill="1" applyAlignment="1">
      <alignment horizontal="center" vertical="center" wrapText="1"/>
    </xf>
    <xf numFmtId="0" fontId="3" fillId="4" borderId="0" xfId="16" applyFont="1" applyFill="1" applyAlignment="1">
      <alignment vertical="center" wrapText="1"/>
    </xf>
    <xf numFmtId="0" fontId="1" fillId="0" borderId="0" xfId="16" applyFont="1" applyAlignment="1">
      <alignment horizontal="center" vertical="center" wrapText="1"/>
    </xf>
    <xf numFmtId="0" fontId="1" fillId="0" borderId="1" xfId="16" applyFont="1" applyBorder="1" applyAlignment="1">
      <alignment horizontal="center" vertical="center" wrapText="1"/>
    </xf>
    <xf numFmtId="0" fontId="1" fillId="0" borderId="3" xfId="16" applyFont="1" applyBorder="1" applyAlignment="1">
      <alignment horizontal="center" vertical="center" wrapText="1"/>
    </xf>
    <xf numFmtId="0" fontId="3" fillId="0" borderId="1" xfId="16" applyFont="1" applyBorder="1" applyAlignment="1">
      <alignment vertical="center" wrapText="1"/>
    </xf>
    <xf numFmtId="0" fontId="1" fillId="0" borderId="1" xfId="16" applyFont="1" applyBorder="1" applyAlignment="1">
      <alignment vertical="center" wrapText="1"/>
    </xf>
    <xf numFmtId="0" fontId="1" fillId="0" borderId="0" xfId="16" applyFont="1" applyAlignment="1">
      <alignment vertical="center" wrapText="1"/>
    </xf>
    <xf numFmtId="0" fontId="1" fillId="0" borderId="2" xfId="16" applyFont="1" applyBorder="1" applyAlignment="1">
      <alignment vertical="center" wrapText="1"/>
    </xf>
    <xf numFmtId="0" fontId="1" fillId="0" borderId="0" xfId="16" applyFont="1" applyAlignment="1">
      <alignment horizontal="left" vertical="center"/>
    </xf>
    <xf numFmtId="0" fontId="1" fillId="0" borderId="0" xfId="16" applyAlignment="1">
      <alignment vertical="center" wrapText="1"/>
    </xf>
    <xf numFmtId="0" fontId="3"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6" applyNumberFormat="1" applyFont="1" applyFill="1" applyBorder="1" applyAlignment="1">
      <alignment horizontal="center" vertical="center" wrapText="1"/>
    </xf>
    <xf numFmtId="4" fontId="1" fillId="0" borderId="3" xfId="16" applyNumberFormat="1" applyFont="1" applyFill="1" applyBorder="1" applyAlignment="1">
      <alignment horizontal="center" vertical="center" wrapText="1"/>
    </xf>
    <xf numFmtId="0" fontId="1" fillId="0" borderId="1" xfId="16" applyFont="1" applyFill="1" applyBorder="1" applyAlignment="1">
      <alignment vertical="center" wrapText="1"/>
    </xf>
    <xf numFmtId="4" fontId="1" fillId="0" borderId="1" xfId="16" applyNumberFormat="1" applyFont="1" applyFill="1" applyBorder="1" applyAlignment="1">
      <alignment vertical="center" wrapText="1"/>
    </xf>
    <xf numFmtId="0" fontId="1" fillId="0" borderId="3" xfId="16" applyFont="1" applyFill="1" applyBorder="1" applyAlignment="1">
      <alignment vertical="center" wrapText="1"/>
    </xf>
    <xf numFmtId="0" fontId="1" fillId="0" borderId="2" xfId="16" applyFont="1" applyFill="1" applyBorder="1" applyAlignment="1">
      <alignment vertical="center" wrapText="1"/>
    </xf>
    <xf numFmtId="0" fontId="1" fillId="0" borderId="5" xfId="16" applyFont="1" applyFill="1" applyBorder="1" applyAlignment="1">
      <alignment vertical="center" wrapText="1"/>
    </xf>
    <xf numFmtId="0" fontId="5" fillId="4" borderId="0" xfId="14" applyFont="1" applyFill="1" applyAlignment="1">
      <alignment horizontal="right" vertical="center"/>
    </xf>
    <xf numFmtId="0" fontId="3" fillId="4" borderId="0" xfId="16" applyFont="1" applyFill="1" applyBorder="1" applyAlignment="1">
      <alignment vertical="center" wrapText="1"/>
    </xf>
    <xf numFmtId="49" fontId="0" fillId="4" borderId="3" xfId="0" applyNumberFormat="1" applyFill="1" applyBorder="1" applyAlignment="1">
      <alignment horizontal="center" vertical="center"/>
    </xf>
    <xf numFmtId="0" fontId="1" fillId="0" borderId="6" xfId="16" applyFont="1" applyBorder="1" applyAlignment="1">
      <alignment horizontal="center" vertical="center" wrapText="1"/>
    </xf>
    <xf numFmtId="4" fontId="1" fillId="0" borderId="6" xfId="16" applyNumberFormat="1" applyFont="1" applyFill="1" applyBorder="1" applyAlignment="1">
      <alignment horizontal="center" vertical="center" wrapText="1"/>
    </xf>
    <xf numFmtId="4" fontId="1" fillId="0" borderId="6" xfId="16" applyNumberFormat="1" applyFont="1" applyFill="1" applyBorder="1" applyAlignment="1">
      <alignment vertical="center" wrapText="1"/>
    </xf>
    <xf numFmtId="0" fontId="1" fillId="0" borderId="6" xfId="16" applyFont="1" applyFill="1" applyBorder="1" applyAlignment="1">
      <alignment vertical="center" wrapText="1"/>
    </xf>
    <xf numFmtId="0" fontId="1" fillId="0" borderId="7" xfId="16" applyFont="1" applyFill="1" applyBorder="1" applyAlignment="1">
      <alignment vertical="center" wrapText="1"/>
    </xf>
    <xf numFmtId="176" fontId="17" fillId="4" borderId="1" xfId="14" quotePrefix="1" applyNumberFormat="1" applyFont="1" applyFill="1" applyBorder="1" applyAlignment="1">
      <alignment horizontal="center" vertical="center"/>
    </xf>
    <xf numFmtId="176" fontId="17" fillId="0" borderId="8" xfId="14" quotePrefix="1" applyNumberFormat="1" applyFont="1" applyFill="1" applyBorder="1" applyAlignment="1">
      <alignment horizontal="left" vertical="center"/>
    </xf>
    <xf numFmtId="176" fontId="17" fillId="0" borderId="1" xfId="14" applyNumberFormat="1" applyFont="1" applyFill="1" applyBorder="1" applyAlignment="1">
      <alignment horizontal="right" vertical="center"/>
    </xf>
    <xf numFmtId="0" fontId="17" fillId="4" borderId="1" xfId="14" quotePrefix="1" applyNumberFormat="1" applyFont="1" applyFill="1" applyBorder="1" applyAlignment="1">
      <alignment horizontal="center" vertical="center"/>
    </xf>
    <xf numFmtId="176" fontId="17" fillId="0" borderId="3" xfId="14" applyNumberFormat="1" applyFont="1" applyFill="1" applyBorder="1" applyAlignment="1">
      <alignment horizontal="right" vertical="center"/>
    </xf>
    <xf numFmtId="176" fontId="17" fillId="4" borderId="8" xfId="14" applyNumberFormat="1" applyFont="1" applyFill="1" applyBorder="1" applyAlignment="1">
      <alignment horizontal="left" vertical="center"/>
    </xf>
    <xf numFmtId="176" fontId="17" fillId="4" borderId="8" xfId="14" quotePrefix="1" applyNumberFormat="1" applyFont="1" applyFill="1" applyBorder="1" applyAlignment="1">
      <alignment horizontal="left" vertical="center"/>
    </xf>
    <xf numFmtId="176" fontId="17" fillId="0" borderId="8" xfId="14" applyNumberFormat="1" applyFont="1" applyFill="1" applyBorder="1" applyAlignment="1">
      <alignment horizontal="left" vertical="center"/>
    </xf>
    <xf numFmtId="176" fontId="17" fillId="0" borderId="1" xfId="14" applyNumberFormat="1" applyFont="1" applyFill="1" applyBorder="1" applyAlignment="1">
      <alignment horizontal="left" vertical="center"/>
    </xf>
    <xf numFmtId="176" fontId="18" fillId="0" borderId="8" xfId="14" quotePrefix="1" applyNumberFormat="1" applyFont="1" applyFill="1" applyBorder="1" applyAlignment="1">
      <alignment horizontal="center" vertical="center"/>
    </xf>
    <xf numFmtId="176" fontId="18" fillId="0" borderId="6" xfId="14" quotePrefix="1" applyNumberFormat="1" applyFont="1" applyFill="1" applyBorder="1" applyAlignment="1">
      <alignment horizontal="center" vertical="center"/>
    </xf>
    <xf numFmtId="176" fontId="18" fillId="0" borderId="9" xfId="14" quotePrefix="1" applyNumberFormat="1" applyFont="1" applyFill="1" applyBorder="1" applyAlignment="1">
      <alignment vertical="center"/>
    </xf>
    <xf numFmtId="176" fontId="17" fillId="0" borderId="9" xfId="14" quotePrefix="1" applyNumberFormat="1" applyFont="1" applyFill="1" applyBorder="1" applyAlignment="1">
      <alignment vertical="center"/>
    </xf>
    <xf numFmtId="176" fontId="17" fillId="0" borderId="10" xfId="14" applyNumberFormat="1" applyFont="1" applyFill="1" applyBorder="1" applyAlignment="1">
      <alignment horizontal="right" vertical="center"/>
    </xf>
    <xf numFmtId="176" fontId="17" fillId="0" borderId="11" xfId="14" quotePrefix="1" applyNumberFormat="1" applyFont="1" applyFill="1" applyBorder="1" applyAlignment="1">
      <alignment vertical="center"/>
    </xf>
    <xf numFmtId="176" fontId="18" fillId="4" borderId="12" xfId="14" quotePrefix="1" applyNumberFormat="1" applyFont="1" applyFill="1" applyBorder="1" applyAlignment="1">
      <alignment horizontal="center" vertical="center"/>
    </xf>
    <xf numFmtId="176" fontId="17" fillId="0" borderId="2" xfId="14" applyNumberFormat="1" applyFont="1" applyFill="1" applyBorder="1" applyAlignment="1">
      <alignment horizontal="right" vertical="center"/>
    </xf>
    <xf numFmtId="176" fontId="18" fillId="4" borderId="7" xfId="14" quotePrefix="1" applyNumberFormat="1" applyFont="1" applyFill="1" applyBorder="1" applyAlignment="1">
      <alignment horizontal="center" vertical="center"/>
    </xf>
    <xf numFmtId="176" fontId="18" fillId="0" borderId="13" xfId="14" quotePrefix="1" applyNumberFormat="1" applyFont="1" applyFill="1" applyBorder="1" applyAlignment="1">
      <alignment vertical="center"/>
    </xf>
    <xf numFmtId="176" fontId="17" fillId="0" borderId="8" xfId="14" applyNumberFormat="1" applyFont="1" applyFill="1" applyBorder="1" applyAlignment="1">
      <alignment horizontal="center" vertical="center"/>
    </xf>
    <xf numFmtId="176" fontId="17" fillId="0" borderId="14" xfId="14" applyNumberFormat="1" applyFont="1" applyFill="1" applyBorder="1" applyAlignment="1">
      <alignment horizontal="center" vertical="center"/>
    </xf>
    <xf numFmtId="0" fontId="17" fillId="4" borderId="6" xfId="14" quotePrefix="1" applyNumberFormat="1" applyFont="1" applyFill="1" applyBorder="1" applyAlignment="1">
      <alignment horizontal="center" vertical="center"/>
    </xf>
    <xf numFmtId="0" fontId="17" fillId="4" borderId="15" xfId="14" quotePrefix="1" applyNumberFormat="1" applyFont="1" applyFill="1" applyBorder="1" applyAlignment="1">
      <alignment horizontal="center" vertical="center"/>
    </xf>
    <xf numFmtId="0" fontId="17" fillId="4" borderId="16" xfId="14" quotePrefix="1" applyNumberFormat="1" applyFont="1" applyFill="1" applyBorder="1" applyAlignment="1">
      <alignment horizontal="center" vertical="center"/>
    </xf>
    <xf numFmtId="176" fontId="17"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0" fontId="19"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0" fontId="17" fillId="4" borderId="2" xfId="14" quotePrefix="1" applyNumberFormat="1" applyFont="1" applyFill="1" applyBorder="1" applyAlignment="1">
      <alignment horizontal="center" vertical="center"/>
    </xf>
    <xf numFmtId="0" fontId="23" fillId="0" borderId="0" xfId="14" applyFont="1" applyAlignment="1">
      <alignment horizontal="left" vertical="center"/>
    </xf>
    <xf numFmtId="176" fontId="1" fillId="4" borderId="8" xfId="14" quotePrefix="1" applyNumberFormat="1" applyFont="1" applyFill="1" applyBorder="1" applyAlignment="1">
      <alignment horizontal="center" vertical="center"/>
    </xf>
    <xf numFmtId="176" fontId="3" fillId="4" borderId="1" xfId="14" quotePrefix="1" applyNumberFormat="1" applyFont="1" applyFill="1" applyBorder="1" applyAlignment="1">
      <alignment horizontal="center" vertical="center"/>
    </xf>
    <xf numFmtId="176" fontId="1" fillId="4" borderId="1" xfId="14" applyNumberFormat="1" applyFont="1" applyFill="1" applyBorder="1" applyAlignment="1">
      <alignment horizontal="center" vertical="center"/>
    </xf>
    <xf numFmtId="176" fontId="1" fillId="4" borderId="1" xfId="14" quotePrefix="1" applyNumberFormat="1" applyFont="1" applyFill="1" applyBorder="1" applyAlignment="1">
      <alignment horizontal="center" vertical="center"/>
    </xf>
    <xf numFmtId="176" fontId="1" fillId="4" borderId="3" xfId="14" applyNumberFormat="1" applyFont="1" applyFill="1" applyBorder="1" applyAlignment="1">
      <alignment horizontal="center" vertical="center"/>
    </xf>
    <xf numFmtId="176" fontId="1" fillId="4" borderId="3" xfId="14" quotePrefix="1" applyNumberFormat="1" applyFont="1" applyFill="1" applyBorder="1" applyAlignment="1">
      <alignment horizontal="center" vertical="center"/>
    </xf>
    <xf numFmtId="176" fontId="17" fillId="4" borderId="1" xfId="14" quotePrefix="1" applyNumberFormat="1" applyFont="1" applyFill="1" applyBorder="1" applyAlignment="1">
      <alignment horizontal="left" vertical="center"/>
    </xf>
    <xf numFmtId="176" fontId="17" fillId="0" borderId="9" xfId="14" applyNumberFormat="1" applyFont="1" applyFill="1" applyBorder="1" applyAlignment="1">
      <alignment horizontal="center" vertical="center"/>
    </xf>
    <xf numFmtId="176" fontId="17" fillId="0" borderId="6" xfId="14" applyNumberFormat="1" applyFont="1" applyFill="1" applyBorder="1" applyAlignment="1">
      <alignment horizontal="left" vertical="center"/>
    </xf>
    <xf numFmtId="176" fontId="17" fillId="0" borderId="14" xfId="14" applyNumberFormat="1" applyFont="1" applyFill="1" applyBorder="1" applyAlignment="1">
      <alignment horizontal="left" vertical="center"/>
    </xf>
    <xf numFmtId="176" fontId="17" fillId="0" borderId="17" xfId="14" applyNumberFormat="1" applyFont="1" applyFill="1" applyBorder="1" applyAlignment="1">
      <alignment horizontal="left" vertical="center"/>
    </xf>
    <xf numFmtId="49" fontId="1" fillId="4" borderId="1" xfId="14" quotePrefix="1" applyNumberFormat="1" applyFont="1" applyFill="1" applyBorder="1" applyAlignment="1">
      <alignment horizontal="center" vertical="center"/>
    </xf>
    <xf numFmtId="49" fontId="1" fillId="4" borderId="3" xfId="14" quotePrefix="1" applyNumberFormat="1" applyFont="1" applyFill="1" applyBorder="1" applyAlignment="1">
      <alignment horizontal="center" vertical="center"/>
    </xf>
    <xf numFmtId="0" fontId="2" fillId="0" borderId="0" xfId="13"/>
    <xf numFmtId="0" fontId="27" fillId="0" borderId="0" xfId="15" applyFont="1" applyAlignment="1">
      <alignment horizontal="center" vertical="center" wrapText="1"/>
    </xf>
    <xf numFmtId="0" fontId="26" fillId="0" borderId="0" xfId="15" applyNumberFormat="1" applyFont="1" applyFill="1" applyAlignment="1" applyProtection="1">
      <alignment horizontal="center" vertical="center"/>
    </xf>
    <xf numFmtId="0" fontId="28" fillId="5" borderId="3" xfId="13" applyFont="1" applyFill="1" applyBorder="1" applyAlignment="1">
      <alignment horizontal="right" vertical="center" wrapText="1"/>
    </xf>
    <xf numFmtId="0" fontId="26" fillId="0" borderId="0" xfId="15" applyNumberFormat="1" applyFont="1" applyFill="1" applyAlignment="1" applyProtection="1">
      <alignment vertical="center"/>
    </xf>
    <xf numFmtId="0" fontId="25" fillId="0" borderId="0" xfId="15" applyFont="1" applyBorder="1"/>
    <xf numFmtId="0" fontId="30" fillId="0" borderId="0" xfId="15" applyFont="1" applyAlignment="1">
      <alignment horizontal="right" vertical="center" wrapText="1"/>
    </xf>
    <xf numFmtId="0" fontId="29" fillId="0" borderId="0" xfId="15" applyNumberFormat="1" applyFont="1" applyFill="1" applyAlignment="1" applyProtection="1">
      <alignment horizontal="center" vertical="center"/>
    </xf>
    <xf numFmtId="0" fontId="30" fillId="0" borderId="0" xfId="15" applyFont="1" applyAlignment="1">
      <alignment horizontal="left" vertical="center" wrapText="1"/>
    </xf>
    <xf numFmtId="0" fontId="33" fillId="5" borderId="18" xfId="13" applyFont="1" applyFill="1" applyBorder="1" applyAlignment="1">
      <alignment horizontal="center" vertical="center" wrapText="1"/>
    </xf>
    <xf numFmtId="0" fontId="33" fillId="5" borderId="19" xfId="13" applyFont="1" applyFill="1" applyBorder="1" applyAlignment="1">
      <alignment horizontal="center" vertical="center" wrapText="1"/>
    </xf>
    <xf numFmtId="0" fontId="32" fillId="5" borderId="8" xfId="13" applyFont="1" applyFill="1" applyBorder="1" applyAlignment="1">
      <alignment vertical="center" wrapText="1"/>
    </xf>
    <xf numFmtId="0" fontId="31" fillId="5" borderId="8" xfId="13" applyFont="1" applyFill="1" applyBorder="1" applyAlignment="1">
      <alignment vertical="center" wrapText="1"/>
    </xf>
    <xf numFmtId="0" fontId="30" fillId="0" borderId="0" xfId="15" applyFont="1" applyBorder="1" applyAlignment="1"/>
    <xf numFmtId="0" fontId="30" fillId="0" borderId="0" xfId="15" applyFont="1" applyBorder="1" applyAlignment="1">
      <alignment horizontal="left"/>
    </xf>
    <xf numFmtId="176" fontId="36" fillId="0" borderId="8" xfId="14" applyNumberFormat="1" applyFont="1" applyFill="1" applyBorder="1" applyAlignment="1">
      <alignment horizontal="left" vertical="center"/>
    </xf>
    <xf numFmtId="0" fontId="1" fillId="0" borderId="1" xfId="16" applyFont="1" applyBorder="1" applyAlignment="1">
      <alignment horizontal="center" vertical="center" wrapText="1"/>
    </xf>
    <xf numFmtId="49" fontId="0" fillId="4" borderId="0" xfId="0" applyNumberFormat="1" applyFill="1" applyAlignment="1">
      <alignment horizontal="right" vertical="center"/>
    </xf>
    <xf numFmtId="4" fontId="38" fillId="0" borderId="40" xfId="0" applyNumberFormat="1" applyFont="1" applyBorder="1" applyAlignment="1">
      <alignment horizontal="center" vertical="center" shrinkToFit="1"/>
    </xf>
    <xf numFmtId="176" fontId="40" fillId="4" borderId="1" xfId="14" quotePrefix="1" applyNumberFormat="1" applyFont="1" applyFill="1" applyBorder="1" applyAlignment="1">
      <alignment horizontal="left" vertical="center"/>
    </xf>
    <xf numFmtId="0" fontId="3" fillId="0" borderId="1" xfId="14" applyFont="1" applyBorder="1" applyAlignment="1">
      <alignment horizontal="right" vertical="center"/>
    </xf>
    <xf numFmtId="0" fontId="41" fillId="0" borderId="1" xfId="14" applyFont="1" applyBorder="1" applyAlignment="1">
      <alignment horizontal="left" vertical="center"/>
    </xf>
    <xf numFmtId="176" fontId="37" fillId="0" borderId="1" xfId="14" applyNumberFormat="1" applyFont="1" applyFill="1" applyBorder="1" applyAlignment="1">
      <alignment horizontal="left" vertical="center"/>
    </xf>
    <xf numFmtId="49" fontId="5" fillId="4" borderId="0" xfId="14" applyNumberFormat="1" applyFont="1" applyFill="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right" vertical="center"/>
    </xf>
    <xf numFmtId="176" fontId="0" fillId="4" borderId="25" xfId="0" quotePrefix="1" applyNumberFormat="1" applyFill="1" applyBorder="1" applyAlignment="1">
      <alignment vertical="center" wrapText="1"/>
    </xf>
    <xf numFmtId="49" fontId="0" fillId="4" borderId="43" xfId="0" quotePrefix="1" applyNumberFormat="1" applyFill="1" applyBorder="1" applyAlignment="1">
      <alignment vertical="center" wrapText="1"/>
    </xf>
    <xf numFmtId="176" fontId="0" fillId="4" borderId="10" xfId="0" quotePrefix="1" applyNumberFormat="1" applyFill="1" applyBorder="1" applyAlignment="1">
      <alignment vertical="center" wrapText="1"/>
    </xf>
    <xf numFmtId="176" fontId="0" fillId="4" borderId="26" xfId="0" quotePrefix="1" applyNumberFormat="1" applyFill="1" applyBorder="1" applyAlignment="1">
      <alignment vertical="center" wrapText="1"/>
    </xf>
    <xf numFmtId="49" fontId="0" fillId="4" borderId="35" xfId="0" quotePrefix="1" applyNumberFormat="1" applyFill="1" applyBorder="1" applyAlignment="1">
      <alignment vertical="center" wrapText="1"/>
    </xf>
    <xf numFmtId="176" fontId="0" fillId="4" borderId="27" xfId="0" quotePrefix="1" applyNumberFormat="1" applyFill="1" applyBorder="1" applyAlignment="1">
      <alignment vertical="center" wrapText="1"/>
    </xf>
    <xf numFmtId="176" fontId="1" fillId="4" borderId="27" xfId="0" quotePrefix="1" applyNumberFormat="1" applyFont="1" applyFill="1" applyBorder="1" applyAlignment="1">
      <alignment vertical="center" wrapText="1"/>
    </xf>
    <xf numFmtId="176" fontId="1" fillId="4" borderId="24" xfId="0" quotePrefix="1" applyNumberFormat="1" applyFont="1" applyFill="1" applyBorder="1" applyAlignment="1">
      <alignment vertical="center" wrapText="1"/>
    </xf>
    <xf numFmtId="49" fontId="0" fillId="4" borderId="33" xfId="0" quotePrefix="1" applyNumberFormat="1" applyFill="1" applyBorder="1" applyAlignment="1">
      <alignment vertical="center"/>
    </xf>
    <xf numFmtId="49" fontId="0" fillId="4" borderId="15" xfId="0" quotePrefix="1" applyNumberFormat="1" applyFill="1" applyBorder="1" applyAlignment="1">
      <alignment vertical="center"/>
    </xf>
    <xf numFmtId="176" fontId="0" fillId="4" borderId="33" xfId="0" quotePrefix="1" applyNumberFormat="1" applyFill="1" applyBorder="1" applyAlignment="1">
      <alignment vertical="center"/>
    </xf>
    <xf numFmtId="176" fontId="0" fillId="4" borderId="15" xfId="0" quotePrefix="1" applyNumberFormat="1" applyFill="1" applyBorder="1" applyAlignment="1">
      <alignment vertical="center"/>
    </xf>
    <xf numFmtId="49" fontId="0" fillId="4" borderId="33" xfId="0" applyNumberFormat="1" applyFill="1" applyBorder="1" applyAlignment="1">
      <alignment vertical="center"/>
    </xf>
    <xf numFmtId="49" fontId="0" fillId="4" borderId="34" xfId="0" applyNumberFormat="1" applyFill="1" applyBorder="1" applyAlignment="1">
      <alignment vertical="center"/>
    </xf>
    <xf numFmtId="49" fontId="37" fillId="4" borderId="33" xfId="0" applyNumberFormat="1" applyFont="1" applyFill="1" applyBorder="1" applyAlignment="1">
      <alignment vertical="center"/>
    </xf>
    <xf numFmtId="49" fontId="0" fillId="4" borderId="12" xfId="0" applyNumberFormat="1" applyFill="1" applyBorder="1" applyAlignment="1">
      <alignment vertical="center"/>
    </xf>
    <xf numFmtId="49" fontId="0" fillId="4" borderId="42" xfId="0" applyNumberFormat="1" applyFill="1" applyBorder="1" applyAlignment="1">
      <alignment vertical="center"/>
    </xf>
    <xf numFmtId="0" fontId="0" fillId="4" borderId="0" xfId="0" applyFill="1" applyAlignment="1">
      <alignment horizontal="right" vertical="center" wrapText="1"/>
    </xf>
    <xf numFmtId="49" fontId="0" fillId="4" borderId="34" xfId="0" quotePrefix="1" applyNumberFormat="1" applyFill="1" applyBorder="1" applyAlignment="1">
      <alignment vertical="center" wrapText="1"/>
    </xf>
    <xf numFmtId="176" fontId="0" fillId="4" borderId="34" xfId="0" quotePrefix="1" applyNumberFormat="1" applyFill="1" applyBorder="1" applyAlignment="1">
      <alignment vertical="center" wrapText="1"/>
    </xf>
    <xf numFmtId="176" fontId="37" fillId="4" borderId="1" xfId="0" applyNumberFormat="1" applyFont="1" applyFill="1" applyBorder="1" applyAlignment="1">
      <alignment horizontal="center" vertical="center" wrapText="1"/>
    </xf>
    <xf numFmtId="176" fontId="37" fillId="4" borderId="1" xfId="0" applyNumberFormat="1" applyFont="1" applyFill="1" applyBorder="1" applyAlignment="1">
      <alignment horizontal="left" vertical="center" wrapText="1"/>
    </xf>
    <xf numFmtId="176" fontId="0" fillId="4" borderId="1" xfId="0" applyNumberFormat="1" applyFill="1" applyBorder="1" applyAlignment="1">
      <alignment horizontal="left" vertical="center" wrapText="1"/>
    </xf>
    <xf numFmtId="176" fontId="0" fillId="4" borderId="2" xfId="0" applyNumberFormat="1" applyFill="1" applyBorder="1" applyAlignment="1">
      <alignment horizontal="left" vertical="center" wrapText="1"/>
    </xf>
    <xf numFmtId="176" fontId="40" fillId="0" borderId="6" xfId="14" applyNumberFormat="1" applyFont="1" applyFill="1" applyBorder="1" applyAlignment="1">
      <alignment horizontal="left" vertical="center"/>
    </xf>
    <xf numFmtId="176" fontId="17" fillId="4" borderId="6" xfId="14" quotePrefix="1" applyNumberFormat="1" applyFont="1" applyFill="1" applyBorder="1" applyAlignment="1">
      <alignment horizontal="center" vertical="center"/>
    </xf>
    <xf numFmtId="176" fontId="17" fillId="4" borderId="2" xfId="14" quotePrefix="1" applyNumberFormat="1" applyFont="1" applyFill="1" applyBorder="1" applyAlignment="1">
      <alignment horizontal="center" vertical="center"/>
    </xf>
    <xf numFmtId="176" fontId="17" fillId="4" borderId="5" xfId="14" quotePrefix="1" applyNumberFormat="1" applyFont="1" applyFill="1" applyBorder="1" applyAlignment="1">
      <alignment horizontal="center" vertical="center"/>
    </xf>
    <xf numFmtId="176" fontId="42" fillId="0" borderId="1" xfId="14" applyNumberFormat="1" applyFont="1" applyFill="1" applyBorder="1" applyAlignment="1">
      <alignment horizontal="right" vertical="center"/>
    </xf>
    <xf numFmtId="176" fontId="43" fillId="0" borderId="1" xfId="0" applyNumberFormat="1" applyFont="1" applyFill="1" applyBorder="1" applyAlignment="1">
      <alignment horizontal="right" vertical="center"/>
    </xf>
    <xf numFmtId="0" fontId="38" fillId="0" borderId="40" xfId="0" applyFont="1" applyBorder="1" applyAlignment="1">
      <alignment horizontal="left" vertical="center" shrinkToFit="1"/>
    </xf>
    <xf numFmtId="0" fontId="1" fillId="0" borderId="10" xfId="16" applyFont="1" applyBorder="1" applyAlignment="1">
      <alignment vertical="center" wrapText="1"/>
    </xf>
    <xf numFmtId="0" fontId="1" fillId="0" borderId="33" xfId="16" applyFont="1" applyBorder="1" applyAlignment="1">
      <alignment vertical="center" wrapText="1"/>
    </xf>
    <xf numFmtId="0" fontId="1" fillId="0" borderId="12" xfId="16" applyFont="1" applyBorder="1" applyAlignment="1">
      <alignment vertical="center" wrapText="1"/>
    </xf>
    <xf numFmtId="0" fontId="21" fillId="0" borderId="14" xfId="16" applyFont="1" applyBorder="1" applyAlignment="1">
      <alignment horizontal="center" vertical="center" wrapText="1"/>
    </xf>
    <xf numFmtId="0" fontId="38" fillId="0" borderId="1" xfId="0" applyFont="1" applyBorder="1" applyAlignment="1">
      <alignment horizontal="center" vertical="center" shrinkToFit="1"/>
    </xf>
    <xf numFmtId="0" fontId="45" fillId="0" borderId="41" xfId="0" applyFont="1" applyBorder="1" applyAlignment="1">
      <alignment horizontal="left" vertical="center" shrinkToFit="1"/>
    </xf>
    <xf numFmtId="4" fontId="43" fillId="0" borderId="1" xfId="16" applyNumberFormat="1" applyFont="1" applyFill="1" applyBorder="1" applyAlignment="1">
      <alignment horizontal="center" vertical="center" wrapText="1"/>
    </xf>
    <xf numFmtId="0" fontId="45" fillId="0" borderId="1" xfId="0" applyFont="1" applyBorder="1" applyAlignment="1">
      <alignment horizontal="center" vertical="center" shrinkToFit="1"/>
    </xf>
    <xf numFmtId="0" fontId="41" fillId="0" borderId="1" xfId="16" applyFont="1" applyBorder="1" applyAlignment="1">
      <alignment vertical="center" wrapText="1"/>
    </xf>
    <xf numFmtId="176" fontId="1" fillId="0" borderId="1" xfId="16" applyNumberFormat="1" applyFont="1" applyFill="1" applyBorder="1" applyAlignment="1">
      <alignment horizontal="center" vertical="center" wrapText="1"/>
    </xf>
    <xf numFmtId="0" fontId="38" fillId="6" borderId="40" xfId="0" applyFont="1" applyFill="1" applyBorder="1" applyAlignment="1">
      <alignment horizontal="left" vertical="center" shrinkToFit="1"/>
    </xf>
    <xf numFmtId="4" fontId="1" fillId="6" borderId="1" xfId="16" applyNumberFormat="1" applyFont="1" applyFill="1" applyBorder="1" applyAlignment="1">
      <alignment horizontal="center" vertical="center" wrapText="1"/>
    </xf>
    <xf numFmtId="0" fontId="38" fillId="6" borderId="1" xfId="0" applyFont="1" applyFill="1" applyBorder="1" applyAlignment="1">
      <alignment horizontal="center" vertical="center" shrinkToFit="1"/>
    </xf>
    <xf numFmtId="49" fontId="0" fillId="4" borderId="0" xfId="0" applyNumberFormat="1" applyFill="1" applyAlignment="1">
      <alignment horizontal="left" vertical="center"/>
    </xf>
    <xf numFmtId="49" fontId="0" fillId="0" borderId="0" xfId="0" applyNumberFormat="1" applyAlignment="1">
      <alignment horizontal="left" vertical="center"/>
    </xf>
    <xf numFmtId="0" fontId="0" fillId="4" borderId="0" xfId="0" applyFill="1" applyAlignment="1">
      <alignment horizontal="left" vertical="center"/>
    </xf>
    <xf numFmtId="0" fontId="0" fillId="0" borderId="0" xfId="0" applyAlignment="1">
      <alignment horizontal="left" vertical="center"/>
    </xf>
    <xf numFmtId="0" fontId="39" fillId="6" borderId="8" xfId="0" applyFont="1" applyFill="1" applyBorder="1" applyAlignment="1">
      <alignment horizontal="center" vertical="center" wrapText="1"/>
    </xf>
    <xf numFmtId="176" fontId="44" fillId="6" borderId="3" xfId="0" applyNumberFormat="1" applyFont="1" applyFill="1" applyBorder="1" applyAlignment="1" applyProtection="1">
      <alignment horizontal="center" vertical="center" wrapText="1"/>
    </xf>
    <xf numFmtId="176" fontId="39" fillId="6" borderId="3" xfId="0" applyNumberFormat="1" applyFont="1" applyFill="1" applyBorder="1" applyAlignment="1" applyProtection="1">
      <alignment horizontal="center" vertical="center" wrapText="1"/>
    </xf>
    <xf numFmtId="0" fontId="39" fillId="0" borderId="8" xfId="0" applyFont="1" applyBorder="1" applyAlignment="1">
      <alignment horizontal="center" vertical="center" wrapText="1"/>
    </xf>
    <xf numFmtId="176" fontId="44" fillId="0" borderId="3" xfId="0" applyNumberFormat="1" applyFont="1" applyBorder="1" applyAlignment="1" applyProtection="1">
      <alignment horizontal="center" vertical="center" wrapText="1"/>
    </xf>
    <xf numFmtId="176" fontId="45" fillId="0" borderId="3" xfId="0" applyNumberFormat="1" applyFont="1" applyBorder="1" applyAlignment="1" applyProtection="1">
      <alignment horizontal="center" vertical="center" wrapText="1"/>
    </xf>
    <xf numFmtId="176" fontId="39" fillId="0" borderId="3" xfId="0" applyNumberFormat="1" applyFont="1" applyBorder="1" applyAlignment="1" applyProtection="1">
      <alignment horizontal="center" vertical="center" wrapText="1"/>
    </xf>
    <xf numFmtId="0" fontId="45" fillId="0" borderId="8" xfId="0" applyFont="1" applyBorder="1" applyAlignment="1">
      <alignment horizontal="center" vertical="center" wrapText="1"/>
    </xf>
    <xf numFmtId="0" fontId="1" fillId="0" borderId="27" xfId="16" applyFont="1" applyBorder="1" applyAlignment="1">
      <alignment vertical="center" wrapText="1"/>
    </xf>
    <xf numFmtId="0" fontId="1" fillId="0" borderId="27" xfId="16" applyFont="1" applyFill="1" applyBorder="1" applyAlignment="1">
      <alignment vertical="center" wrapText="1"/>
    </xf>
    <xf numFmtId="0" fontId="1" fillId="0" borderId="24" xfId="16" applyFont="1" applyFill="1" applyBorder="1" applyAlignment="1">
      <alignment vertical="center" wrapText="1"/>
    </xf>
    <xf numFmtId="176" fontId="17" fillId="0" borderId="3" xfId="14" applyNumberFormat="1" applyFont="1" applyFill="1" applyBorder="1" applyAlignment="1">
      <alignment horizontal="center" vertical="center"/>
    </xf>
    <xf numFmtId="0" fontId="3" fillId="0" borderId="1" xfId="14" applyFont="1" applyBorder="1" applyAlignment="1">
      <alignment horizontal="center" vertical="center"/>
    </xf>
    <xf numFmtId="0" fontId="1" fillId="0" borderId="3" xfId="16" applyFont="1" applyFill="1" applyBorder="1" applyAlignment="1">
      <alignment horizontal="center" vertical="center" wrapText="1"/>
    </xf>
    <xf numFmtId="0" fontId="1" fillId="0" borderId="5" xfId="16" applyFont="1" applyFill="1" applyBorder="1" applyAlignment="1">
      <alignment horizontal="center" vertical="center" wrapText="1"/>
    </xf>
    <xf numFmtId="0" fontId="1" fillId="0" borderId="1" xfId="16" applyFont="1" applyFill="1" applyBorder="1" applyAlignment="1">
      <alignment horizontal="center" vertical="center" wrapText="1"/>
    </xf>
    <xf numFmtId="0" fontId="1" fillId="0" borderId="1" xfId="16" applyFont="1" applyBorder="1" applyAlignment="1">
      <alignment horizontal="center" vertical="center" wrapText="1"/>
    </xf>
    <xf numFmtId="0" fontId="3" fillId="0" borderId="1" xfId="14" applyFont="1" applyBorder="1" applyAlignment="1">
      <alignment horizontal="left" vertical="center"/>
    </xf>
    <xf numFmtId="176" fontId="17" fillId="0" borderId="1" xfId="14" applyNumberFormat="1" applyFont="1" applyFill="1" applyBorder="1" applyAlignment="1">
      <alignment horizontal="center" vertical="center"/>
    </xf>
    <xf numFmtId="0" fontId="1" fillId="0" borderId="1" xfId="16" applyFont="1" applyBorder="1" applyAlignment="1">
      <alignment horizontal="center" vertical="center" wrapText="1"/>
    </xf>
    <xf numFmtId="177" fontId="3" fillId="0" borderId="6" xfId="0" applyNumberFormat="1"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 fillId="0" borderId="0" xfId="16" applyFont="1" applyBorder="1" applyAlignment="1">
      <alignment horizontal="center" vertical="center" wrapText="1"/>
    </xf>
    <xf numFmtId="178" fontId="3" fillId="4" borderId="0" xfId="16" applyNumberFormat="1" applyFont="1" applyFill="1" applyAlignment="1">
      <alignment vertical="center" wrapText="1"/>
    </xf>
    <xf numFmtId="178" fontId="3" fillId="4" borderId="4" xfId="16" applyNumberFormat="1" applyFont="1" applyFill="1" applyBorder="1" applyAlignment="1">
      <alignment vertical="center" wrapText="1"/>
    </xf>
    <xf numFmtId="179" fontId="1" fillId="0" borderId="1" xfId="16" applyNumberFormat="1" applyFont="1" applyBorder="1" applyAlignment="1">
      <alignment horizontal="center" vertical="center" wrapText="1"/>
    </xf>
    <xf numFmtId="178" fontId="1" fillId="0" borderId="1" xfId="16" applyNumberFormat="1" applyFont="1" applyFill="1" applyBorder="1" applyAlignment="1">
      <alignment horizontal="center" vertical="center" wrapText="1"/>
    </xf>
    <xf numFmtId="178" fontId="1" fillId="0" borderId="1" xfId="16" applyNumberFormat="1" applyFont="1" applyFill="1" applyBorder="1" applyAlignment="1">
      <alignment vertical="center" wrapText="1"/>
    </xf>
    <xf numFmtId="178" fontId="1" fillId="0" borderId="3" xfId="16" applyNumberFormat="1" applyFont="1" applyFill="1" applyBorder="1" applyAlignment="1">
      <alignment vertical="center" wrapText="1"/>
    </xf>
    <xf numFmtId="178" fontId="1" fillId="0" borderId="0" xfId="16" applyNumberFormat="1" applyFont="1" applyAlignment="1">
      <alignment vertical="center" wrapText="1"/>
    </xf>
    <xf numFmtId="0" fontId="1" fillId="0" borderId="46" xfId="16" applyFont="1" applyFill="1" applyBorder="1" applyAlignment="1">
      <alignment vertical="center" wrapText="1"/>
    </xf>
    <xf numFmtId="0" fontId="1" fillId="0" borderId="1" xfId="16" applyFont="1" applyBorder="1" applyAlignment="1">
      <alignment vertical="center"/>
    </xf>
    <xf numFmtId="178" fontId="1" fillId="0" borderId="1" xfId="16" applyNumberFormat="1" applyFont="1" applyBorder="1" applyAlignment="1">
      <alignment vertical="center"/>
    </xf>
    <xf numFmtId="0" fontId="1" fillId="0" borderId="3" xfId="16" applyFont="1" applyBorder="1" applyAlignment="1">
      <alignment vertical="center"/>
    </xf>
    <xf numFmtId="0" fontId="1" fillId="0" borderId="1" xfId="16" applyBorder="1" applyAlignment="1">
      <alignment vertical="center" wrapText="1"/>
    </xf>
    <xf numFmtId="178" fontId="1" fillId="0" borderId="1" xfId="16" applyNumberFormat="1" applyBorder="1" applyAlignment="1">
      <alignment vertical="center" wrapText="1"/>
    </xf>
    <xf numFmtId="0" fontId="1" fillId="0" borderId="3" xfId="16" applyBorder="1" applyAlignment="1">
      <alignment vertical="center" wrapText="1"/>
    </xf>
    <xf numFmtId="178" fontId="1" fillId="0" borderId="3" xfId="16" applyNumberFormat="1" applyBorder="1" applyAlignment="1">
      <alignment vertical="center" wrapText="1"/>
    </xf>
    <xf numFmtId="178" fontId="1" fillId="0" borderId="0" xfId="16" applyNumberFormat="1" applyAlignment="1">
      <alignment vertical="center" wrapText="1"/>
    </xf>
    <xf numFmtId="0" fontId="1" fillId="0" borderId="2" xfId="16" applyBorder="1" applyAlignment="1">
      <alignment vertical="center" wrapText="1"/>
    </xf>
    <xf numFmtId="178" fontId="1" fillId="0" borderId="2" xfId="16" applyNumberFormat="1" applyBorder="1" applyAlignment="1">
      <alignment vertical="center" wrapText="1"/>
    </xf>
    <xf numFmtId="178" fontId="1" fillId="0" borderId="5" xfId="16" applyNumberFormat="1" applyBorder="1" applyAlignment="1">
      <alignment vertical="center" wrapText="1"/>
    </xf>
    <xf numFmtId="0" fontId="16" fillId="0" borderId="0" xfId="14" applyFont="1" applyFill="1" applyAlignment="1">
      <alignment horizontal="center" vertical="center"/>
    </xf>
    <xf numFmtId="176" fontId="1" fillId="4" borderId="18" xfId="14" quotePrefix="1" applyNumberFormat="1" applyFont="1" applyFill="1" applyBorder="1" applyAlignment="1">
      <alignment horizontal="center" vertical="center"/>
    </xf>
    <xf numFmtId="176" fontId="1" fillId="4" borderId="20" xfId="14" quotePrefix="1" applyNumberFormat="1" applyFont="1" applyFill="1" applyBorder="1" applyAlignment="1">
      <alignment horizontal="center" vertical="center"/>
    </xf>
    <xf numFmtId="176" fontId="1" fillId="4" borderId="19" xfId="14" quotePrefix="1" applyNumberFormat="1" applyFont="1" applyFill="1" applyBorder="1" applyAlignment="1">
      <alignment horizontal="center" vertical="center"/>
    </xf>
    <xf numFmtId="0" fontId="3" fillId="0" borderId="21" xfId="14" applyFont="1" applyBorder="1" applyAlignment="1">
      <alignment horizontal="left" vertical="center" wrapText="1"/>
    </xf>
    <xf numFmtId="0" fontId="3" fillId="0" borderId="21" xfId="14" applyFont="1" applyBorder="1" applyAlignment="1">
      <alignment horizontal="left" vertical="center"/>
    </xf>
    <xf numFmtId="176" fontId="0" fillId="4" borderId="2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21" fillId="4" borderId="14"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0" xfId="0" quotePrefix="1" applyNumberFormat="1" applyFill="1" applyBorder="1" applyAlignment="1">
      <alignment horizontal="center" vertical="center" wrapText="1"/>
    </xf>
    <xf numFmtId="49" fontId="37" fillId="4" borderId="33" xfId="0" applyNumberFormat="1" applyFont="1" applyFill="1" applyBorder="1" applyAlignment="1">
      <alignment horizontal="center" vertical="center"/>
    </xf>
    <xf numFmtId="49" fontId="37" fillId="4" borderId="34" xfId="0" applyNumberFormat="1" applyFont="1" applyFill="1" applyBorder="1" applyAlignment="1">
      <alignment horizontal="center" vertical="center"/>
    </xf>
    <xf numFmtId="0" fontId="16" fillId="0" borderId="0" xfId="0" applyFont="1" applyFill="1" applyAlignment="1">
      <alignment horizontal="center" vertical="center"/>
    </xf>
    <xf numFmtId="176" fontId="0" fillId="4" borderId="22" xfId="0" quotePrefix="1" applyNumberFormat="1" applyFill="1" applyBorder="1" applyAlignment="1">
      <alignment horizontal="center" vertical="center" wrapText="1"/>
    </xf>
    <xf numFmtId="176" fontId="0" fillId="4" borderId="23"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49" fontId="37" fillId="4" borderId="8" xfId="0" applyNumberFormat="1" applyFont="1" applyFill="1" applyBorder="1" applyAlignment="1">
      <alignment horizontal="left" vertical="center"/>
    </xf>
    <xf numFmtId="49" fontId="0" fillId="4" borderId="1" xfId="0" applyNumberFormat="1" applyFill="1" applyBorder="1" applyAlignment="1">
      <alignment horizontal="left" vertical="center"/>
    </xf>
    <xf numFmtId="0" fontId="0" fillId="0" borderId="21" xfId="0" applyBorder="1" applyAlignment="1">
      <alignment horizontal="left" vertical="center" wrapText="1"/>
    </xf>
    <xf numFmtId="0" fontId="14" fillId="0" borderId="21" xfId="0" applyFont="1" applyBorder="1" applyAlignment="1">
      <alignment horizontal="left" vertical="center"/>
    </xf>
    <xf numFmtId="176" fontId="0" fillId="4" borderId="31" xfId="0" quotePrefix="1" applyNumberFormat="1" applyFill="1" applyBorder="1" applyAlignment="1">
      <alignment horizontal="center" vertical="center" wrapText="1"/>
    </xf>
    <xf numFmtId="176" fontId="0" fillId="4" borderId="32" xfId="0" quotePrefix="1" applyNumberFormat="1" applyFill="1" applyBorder="1" applyAlignment="1">
      <alignment horizontal="center" vertical="center" wrapText="1"/>
    </xf>
    <xf numFmtId="176" fontId="0" fillId="0" borderId="25"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4"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0" fontId="37" fillId="4" borderId="33" xfId="0" applyNumberFormat="1" applyFont="1" applyFill="1" applyBorder="1" applyAlignment="1">
      <alignment horizontal="center" vertical="center"/>
    </xf>
    <xf numFmtId="0" fontId="37" fillId="4" borderId="34" xfId="0" applyNumberFormat="1" applyFont="1" applyFill="1" applyBorder="1" applyAlignment="1">
      <alignment horizontal="center" vertical="center"/>
    </xf>
    <xf numFmtId="49" fontId="0" fillId="4" borderId="33" xfId="0" quotePrefix="1" applyNumberFormat="1" applyFill="1" applyBorder="1" applyAlignment="1">
      <alignment horizontal="center" vertical="center"/>
    </xf>
    <xf numFmtId="49" fontId="0" fillId="4" borderId="34" xfId="0" quotePrefix="1" applyNumberFormat="1" applyFill="1" applyBorder="1" applyAlignment="1">
      <alignment horizontal="center" vertical="center"/>
    </xf>
    <xf numFmtId="49" fontId="0" fillId="4" borderId="28" xfId="0" applyNumberFormat="1" applyFill="1" applyBorder="1" applyAlignment="1">
      <alignment horizontal="left" vertical="center"/>
    </xf>
    <xf numFmtId="49" fontId="0" fillId="4" borderId="2" xfId="0" applyNumberFormat="1" applyFill="1" applyBorder="1" applyAlignment="1">
      <alignment horizontal="left" vertical="center"/>
    </xf>
    <xf numFmtId="176" fontId="0" fillId="4" borderId="44" xfId="0" quotePrefix="1" applyNumberFormat="1" applyFill="1" applyBorder="1" applyAlignment="1">
      <alignment horizontal="center" vertical="center" wrapText="1"/>
    </xf>
    <xf numFmtId="49" fontId="21" fillId="4" borderId="14" xfId="0" applyNumberFormat="1" applyFont="1" applyFill="1" applyBorder="1" applyAlignment="1">
      <alignment horizontal="center" vertical="center" wrapText="1"/>
    </xf>
    <xf numFmtId="49" fontId="21" fillId="4" borderId="29" xfId="0" applyNumberFormat="1" applyFont="1" applyFill="1" applyBorder="1" applyAlignment="1">
      <alignment horizontal="center" vertical="center" wrapText="1"/>
    </xf>
    <xf numFmtId="176" fontId="1" fillId="4" borderId="22" xfId="0" quotePrefix="1" applyNumberFormat="1" applyFont="1" applyFill="1" applyBorder="1" applyAlignment="1">
      <alignment horizontal="center" vertical="center" wrapText="1"/>
    </xf>
    <xf numFmtId="176" fontId="1" fillId="4" borderId="23" xfId="0" quotePrefix="1" applyNumberFormat="1" applyFont="1" applyFill="1" applyBorder="1" applyAlignment="1">
      <alignment horizontal="center" vertical="center" wrapText="1"/>
    </xf>
    <xf numFmtId="176" fontId="1" fillId="4" borderId="25" xfId="0" quotePrefix="1" applyNumberFormat="1" applyFont="1" applyFill="1" applyBorder="1" applyAlignment="1">
      <alignment horizontal="center" vertical="center" wrapText="1"/>
    </xf>
    <xf numFmtId="176" fontId="1" fillId="4" borderId="26" xfId="0" quotePrefix="1" applyNumberFormat="1" applyFont="1" applyFill="1" applyBorder="1" applyAlignment="1">
      <alignment horizontal="center" vertical="center" wrapText="1"/>
    </xf>
    <xf numFmtId="176" fontId="1" fillId="4" borderId="25" xfId="0" applyNumberFormat="1" applyFont="1" applyFill="1" applyBorder="1" applyAlignment="1">
      <alignment horizontal="center" vertical="center" wrapText="1"/>
    </xf>
    <xf numFmtId="176" fontId="1" fillId="4" borderId="26" xfId="0" applyNumberFormat="1" applyFont="1" applyFill="1" applyBorder="1" applyAlignment="1">
      <alignment horizontal="center" vertical="center" wrapText="1"/>
    </xf>
    <xf numFmtId="176" fontId="1" fillId="4" borderId="36" xfId="14" quotePrefix="1" applyNumberFormat="1" applyFont="1" applyFill="1" applyBorder="1" applyAlignment="1">
      <alignment horizontal="center" vertical="center"/>
    </xf>
    <xf numFmtId="0" fontId="3" fillId="0" borderId="0" xfId="14" applyFont="1" applyBorder="1" applyAlignment="1">
      <alignment horizontal="left" vertical="center" wrapText="1"/>
    </xf>
    <xf numFmtId="0" fontId="3" fillId="0" borderId="0" xfId="14" applyFont="1" applyBorder="1" applyAlignment="1">
      <alignment horizontal="left" vertical="center"/>
    </xf>
    <xf numFmtId="0" fontId="15" fillId="4" borderId="0" xfId="16" applyFont="1" applyFill="1" applyAlignment="1">
      <alignment horizontal="center" vertical="center" wrapText="1"/>
    </xf>
    <xf numFmtId="0" fontId="1" fillId="0" borderId="31" xfId="16" applyFont="1" applyBorder="1" applyAlignment="1">
      <alignment horizontal="center" vertical="center" wrapText="1"/>
    </xf>
    <xf numFmtId="0" fontId="1" fillId="0" borderId="44" xfId="16" applyFont="1" applyBorder="1" applyAlignment="1">
      <alignment horizontal="center" vertical="center" wrapText="1"/>
    </xf>
    <xf numFmtId="0" fontId="1" fillId="0" borderId="25" xfId="16" applyFont="1" applyFill="1" applyBorder="1" applyAlignment="1">
      <alignment horizontal="center" vertical="center" wrapText="1"/>
    </xf>
    <xf numFmtId="0" fontId="1" fillId="0" borderId="27" xfId="16" applyFont="1" applyFill="1" applyBorder="1" applyAlignment="1">
      <alignment horizontal="center" vertical="center" wrapText="1"/>
    </xf>
    <xf numFmtId="0" fontId="1" fillId="0" borderId="22" xfId="16" applyFont="1" applyFill="1" applyBorder="1" applyAlignment="1">
      <alignment horizontal="center" vertical="center" wrapText="1"/>
    </xf>
    <xf numFmtId="0" fontId="1" fillId="0" borderId="24" xfId="16" applyFont="1" applyFill="1" applyBorder="1" applyAlignment="1">
      <alignment horizontal="center" vertical="center" wrapText="1"/>
    </xf>
    <xf numFmtId="0" fontId="0" fillId="0" borderId="21" xfId="16" applyFont="1" applyBorder="1" applyAlignment="1">
      <alignment horizontal="left" vertical="center" wrapText="1"/>
    </xf>
    <xf numFmtId="0" fontId="1" fillId="0" borderId="14" xfId="16" applyFont="1" applyBorder="1" applyAlignment="1">
      <alignment horizontal="center" vertical="center" wrapText="1"/>
    </xf>
    <xf numFmtId="0" fontId="1" fillId="0" borderId="43" xfId="16" applyFont="1" applyBorder="1" applyAlignment="1">
      <alignment horizontal="center" vertical="center" wrapText="1"/>
    </xf>
    <xf numFmtId="0" fontId="1" fillId="0" borderId="33" xfId="16" applyFont="1" applyBorder="1" applyAlignment="1">
      <alignment horizontal="center" vertical="center" wrapText="1"/>
    </xf>
    <xf numFmtId="0" fontId="1" fillId="0" borderId="34" xfId="16" applyFont="1" applyBorder="1" applyAlignment="1">
      <alignment horizontal="center" vertical="center" wrapText="1"/>
    </xf>
    <xf numFmtId="0" fontId="0" fillId="0" borderId="25" xfId="16" applyFont="1" applyFill="1" applyBorder="1" applyAlignment="1">
      <alignment horizontal="center" vertical="center" wrapText="1"/>
    </xf>
    <xf numFmtId="0" fontId="0" fillId="0" borderId="27" xfId="16" applyFont="1" applyFill="1" applyBorder="1" applyAlignment="1">
      <alignment horizontal="center" vertical="center" wrapText="1"/>
    </xf>
    <xf numFmtId="0" fontId="1" fillId="0" borderId="8" xfId="16" applyFont="1" applyBorder="1" applyAlignment="1">
      <alignment horizontal="center" vertical="center" wrapText="1"/>
    </xf>
    <xf numFmtId="0" fontId="1" fillId="0" borderId="1" xfId="16" applyFont="1" applyBorder="1" applyAlignment="1">
      <alignment horizontal="center" vertical="center" wrapText="1"/>
    </xf>
    <xf numFmtId="0" fontId="20" fillId="4" borderId="0" xfId="16" applyFont="1" applyFill="1" applyAlignment="1">
      <alignment horizontal="center" vertical="center" wrapText="1"/>
    </xf>
    <xf numFmtId="0" fontId="1" fillId="0" borderId="18" xfId="16" applyFont="1" applyBorder="1" applyAlignment="1">
      <alignment horizontal="center" vertical="center" wrapText="1"/>
    </xf>
    <xf numFmtId="0" fontId="1" fillId="0" borderId="20" xfId="16" applyFont="1" applyBorder="1" applyAlignment="1">
      <alignment horizontal="center" vertical="center" wrapText="1"/>
    </xf>
    <xf numFmtId="0" fontId="0" fillId="0" borderId="37" xfId="16" applyFont="1" applyFill="1" applyBorder="1" applyAlignment="1">
      <alignment horizontal="center" vertical="center" wrapText="1"/>
    </xf>
    <xf numFmtId="0" fontId="1" fillId="0" borderId="38" xfId="16" applyFont="1" applyFill="1" applyBorder="1" applyAlignment="1">
      <alignment horizontal="center" vertical="center" wrapText="1"/>
    </xf>
    <xf numFmtId="0" fontId="1" fillId="0" borderId="39" xfId="16" applyFont="1" applyFill="1" applyBorder="1" applyAlignment="1">
      <alignment horizontal="center" vertical="center" wrapText="1"/>
    </xf>
    <xf numFmtId="0" fontId="21" fillId="0" borderId="25" xfId="16" applyFont="1" applyFill="1" applyBorder="1" applyAlignment="1">
      <alignment horizontal="center" vertical="center" wrapText="1"/>
    </xf>
    <xf numFmtId="0" fontId="1" fillId="0" borderId="26" xfId="16" applyFont="1" applyFill="1" applyBorder="1" applyAlignment="1">
      <alignment horizontal="center" vertical="center" wrapText="1"/>
    </xf>
    <xf numFmtId="0" fontId="21" fillId="0" borderId="22" xfId="16" applyFont="1" applyFill="1" applyBorder="1" applyAlignment="1">
      <alignment horizontal="center" vertical="center" wrapText="1"/>
    </xf>
    <xf numFmtId="0" fontId="1" fillId="0" borderId="23" xfId="16" applyFont="1" applyFill="1" applyBorder="1" applyAlignment="1">
      <alignment horizontal="center" vertical="center" wrapText="1"/>
    </xf>
    <xf numFmtId="0" fontId="21" fillId="0" borderId="8" xfId="16" applyFont="1" applyBorder="1" applyAlignment="1">
      <alignment horizontal="center" vertical="center" wrapText="1"/>
    </xf>
    <xf numFmtId="0" fontId="1" fillId="0" borderId="45" xfId="16" applyFont="1" applyBorder="1" applyAlignment="1">
      <alignment horizontal="center" vertical="center" wrapText="1"/>
    </xf>
    <xf numFmtId="0" fontId="1" fillId="0" borderId="27" xfId="16" applyFont="1" applyBorder="1" applyAlignment="1">
      <alignment horizontal="center" vertical="center" wrapText="1"/>
    </xf>
    <xf numFmtId="0" fontId="1" fillId="0" borderId="28" xfId="16" applyFont="1" applyBorder="1" applyAlignment="1">
      <alignment horizontal="center" vertical="center" wrapText="1"/>
    </xf>
    <xf numFmtId="0" fontId="1" fillId="0" borderId="2" xfId="16" applyFont="1" applyBorder="1" applyAlignment="1">
      <alignment horizontal="center" vertical="center" wrapText="1"/>
    </xf>
    <xf numFmtId="0" fontId="21" fillId="0" borderId="21" xfId="16" applyFont="1" applyBorder="1" applyAlignment="1">
      <alignment horizontal="left" vertical="center" wrapText="1"/>
    </xf>
    <xf numFmtId="0" fontId="1" fillId="0" borderId="21" xfId="16" applyFont="1" applyBorder="1" applyAlignment="1">
      <alignment horizontal="left" vertical="center"/>
    </xf>
    <xf numFmtId="0" fontId="1" fillId="0" borderId="15" xfId="16" applyFont="1" applyBorder="1" applyAlignment="1">
      <alignment horizontal="center" vertical="center" wrapText="1"/>
    </xf>
    <xf numFmtId="0" fontId="1" fillId="0" borderId="12" xfId="16" applyFont="1" applyBorder="1" applyAlignment="1">
      <alignment horizontal="center" vertical="center" wrapText="1"/>
    </xf>
    <xf numFmtId="0" fontId="1" fillId="0" borderId="42" xfId="16" applyFont="1" applyBorder="1" applyAlignment="1">
      <alignment horizontal="center" vertical="center" wrapText="1"/>
    </xf>
    <xf numFmtId="0" fontId="3" fillId="0" borderId="0" xfId="15" applyNumberFormat="1" applyFont="1" applyFill="1" applyAlignment="1" applyProtection="1">
      <alignment horizontal="right" wrapText="1"/>
    </xf>
    <xf numFmtId="0" fontId="27" fillId="0" borderId="0" xfId="15" applyNumberFormat="1" applyFont="1" applyFill="1" applyAlignment="1" applyProtection="1">
      <alignment horizontal="right" wrapText="1"/>
    </xf>
    <xf numFmtId="0" fontId="35" fillId="0" borderId="0" xfId="15" applyNumberFormat="1" applyFont="1" applyFill="1" applyAlignment="1" applyProtection="1">
      <alignment horizontal="center" vertical="center"/>
    </xf>
    <xf numFmtId="0" fontId="30" fillId="0" borderId="0" xfId="15" applyFont="1" applyBorder="1" applyAlignment="1">
      <alignment horizontal="left" wrapText="1"/>
    </xf>
    <xf numFmtId="0" fontId="0" fillId="0" borderId="22" xfId="16" applyFont="1" applyFill="1" applyBorder="1" applyAlignment="1">
      <alignment horizontal="center" vertical="center" wrapText="1"/>
    </xf>
    <xf numFmtId="0" fontId="0" fillId="0" borderId="36" xfId="16" applyFont="1" applyFill="1" applyBorder="1" applyAlignment="1">
      <alignment horizontal="center" vertical="center" wrapText="1"/>
    </xf>
    <xf numFmtId="0" fontId="1" fillId="0" borderId="32" xfId="16" applyFont="1" applyFill="1" applyBorder="1" applyAlignment="1">
      <alignment horizontal="center" vertical="center" wrapText="1"/>
    </xf>
    <xf numFmtId="0" fontId="0" fillId="0" borderId="26" xfId="16" applyFont="1" applyFill="1" applyBorder="1" applyAlignment="1">
      <alignment horizontal="center" vertical="center" wrapText="1"/>
    </xf>
    <xf numFmtId="0" fontId="0" fillId="0" borderId="38" xfId="16" applyFont="1" applyFill="1" applyBorder="1" applyAlignment="1">
      <alignment horizontal="center" vertical="center" wrapText="1"/>
    </xf>
    <xf numFmtId="0" fontId="0" fillId="0" borderId="39" xfId="16" applyFont="1" applyFill="1" applyBorder="1" applyAlignment="1">
      <alignment horizontal="center" vertical="center" wrapText="1"/>
    </xf>
    <xf numFmtId="0" fontId="1" fillId="0" borderId="29" xfId="16" applyFont="1" applyBorder="1" applyAlignment="1">
      <alignment horizontal="center" vertical="center" wrapText="1"/>
    </xf>
    <xf numFmtId="0" fontId="1" fillId="0" borderId="30" xfId="16" applyFont="1" applyBorder="1" applyAlignment="1">
      <alignment horizontal="center" vertical="center" wrapText="1"/>
    </xf>
    <xf numFmtId="0" fontId="1" fillId="0" borderId="35" xfId="16" applyFont="1" applyBorder="1" applyAlignment="1">
      <alignment horizontal="center" vertical="center" wrapText="1"/>
    </xf>
    <xf numFmtId="0" fontId="1" fillId="0" borderId="33" xfId="16" applyBorder="1" applyAlignment="1">
      <alignment horizontal="center" vertical="center" wrapText="1"/>
    </xf>
    <xf numFmtId="0" fontId="1" fillId="0" borderId="34" xfId="16" applyBorder="1" applyAlignment="1">
      <alignment horizontal="center" vertical="center" wrapText="1"/>
    </xf>
    <xf numFmtId="0" fontId="1" fillId="0" borderId="33" xfId="16" applyFont="1" applyBorder="1" applyAlignment="1">
      <alignment horizontal="center" vertical="center"/>
    </xf>
    <xf numFmtId="0" fontId="1" fillId="0" borderId="34" xfId="16" applyFont="1" applyBorder="1" applyAlignment="1">
      <alignment horizontal="center" vertical="center"/>
    </xf>
    <xf numFmtId="0" fontId="1" fillId="0" borderId="12" xfId="16" applyBorder="1" applyAlignment="1">
      <alignment horizontal="center" vertical="center" wrapText="1"/>
    </xf>
    <xf numFmtId="0" fontId="1" fillId="0" borderId="42" xfId="16" applyBorder="1" applyAlignment="1">
      <alignment horizontal="center" vertical="center" wrapText="1"/>
    </xf>
    <xf numFmtId="0" fontId="1" fillId="0" borderId="47" xfId="16" applyFont="1" applyBorder="1" applyAlignment="1">
      <alignment horizontal="center" vertical="center" wrapText="1"/>
    </xf>
    <xf numFmtId="0" fontId="1" fillId="0" borderId="10" xfId="16" applyFont="1" applyBorder="1" applyAlignment="1">
      <alignment horizontal="center" vertical="center" wrapText="1"/>
    </xf>
    <xf numFmtId="0" fontId="34" fillId="0" borderId="37" xfId="16" applyFont="1" applyFill="1" applyBorder="1" applyAlignment="1">
      <alignment horizontal="center" vertical="center" wrapText="1"/>
    </xf>
    <xf numFmtId="178" fontId="1" fillId="0" borderId="25" xfId="16" applyNumberFormat="1" applyFont="1" applyFill="1" applyBorder="1" applyAlignment="1">
      <alignment horizontal="center" vertical="center" wrapText="1"/>
    </xf>
    <xf numFmtId="178" fontId="1" fillId="0" borderId="26" xfId="16" applyNumberFormat="1" applyFont="1" applyFill="1" applyBorder="1" applyAlignment="1">
      <alignment horizontal="center" vertical="center" wrapText="1"/>
    </xf>
    <xf numFmtId="178" fontId="1" fillId="0" borderId="27" xfId="16" applyNumberFormat="1" applyFont="1" applyFill="1" applyBorder="1" applyAlignment="1">
      <alignment horizontal="center" vertical="center" wrapText="1"/>
    </xf>
  </cellXfs>
  <cellStyles count="23">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 9" xfId="13"/>
    <cellStyle name="常规_2007年行政单位基层表样表" xfId="14"/>
    <cellStyle name="常规_2012年预算公开分析表（26个部门财政拨款三公经费）"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G22"/>
  <sheetViews>
    <sheetView zoomScaleSheetLayoutView="100" workbookViewId="0">
      <selection activeCell="D17" sqref="D17"/>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7" width="9" style="4"/>
    <col min="8" max="16384" width="9" style="5"/>
  </cols>
  <sheetData>
    <row r="1" spans="1:7">
      <c r="A1" s="85"/>
    </row>
    <row r="2" spans="1:7" s="2" customFormat="1" ht="18" customHeight="1">
      <c r="A2" s="215" t="s">
        <v>88</v>
      </c>
      <c r="B2" s="215"/>
      <c r="C2" s="215"/>
      <c r="D2" s="215"/>
      <c r="E2" s="215"/>
      <c r="F2" s="215"/>
      <c r="G2" s="1"/>
    </row>
    <row r="3" spans="1:7" ht="9.9499999999999993" customHeight="1">
      <c r="A3" s="3"/>
      <c r="B3" s="3"/>
      <c r="C3" s="3"/>
      <c r="D3" s="3"/>
      <c r="E3" s="3"/>
      <c r="F3" s="47" t="s">
        <v>89</v>
      </c>
    </row>
    <row r="4" spans="1:7" ht="15" customHeight="1" thickBot="1">
      <c r="A4" s="6" t="s">
        <v>90</v>
      </c>
      <c r="B4" s="3"/>
      <c r="C4" s="3"/>
      <c r="D4" s="3"/>
      <c r="E4" s="3"/>
      <c r="F4" s="47" t="s">
        <v>91</v>
      </c>
    </row>
    <row r="5" spans="1:7" s="8" customFormat="1" ht="21.95" customHeight="1">
      <c r="A5" s="216" t="s">
        <v>0</v>
      </c>
      <c r="B5" s="217"/>
      <c r="C5" s="217"/>
      <c r="D5" s="217" t="s">
        <v>1</v>
      </c>
      <c r="E5" s="217"/>
      <c r="F5" s="218"/>
      <c r="G5" s="7"/>
    </row>
    <row r="6" spans="1:7" s="8" customFormat="1" ht="21.95" customHeight="1">
      <c r="A6" s="86" t="s">
        <v>92</v>
      </c>
      <c r="B6" s="87" t="s">
        <v>2</v>
      </c>
      <c r="C6" s="88" t="s">
        <v>93</v>
      </c>
      <c r="D6" s="89" t="s">
        <v>92</v>
      </c>
      <c r="E6" s="87" t="s">
        <v>2</v>
      </c>
      <c r="F6" s="90" t="s">
        <v>93</v>
      </c>
      <c r="G6" s="7"/>
    </row>
    <row r="7" spans="1:7" s="8" customFormat="1" ht="21.95" customHeight="1">
      <c r="A7" s="86" t="s">
        <v>94</v>
      </c>
      <c r="B7" s="88"/>
      <c r="C7" s="89" t="s">
        <v>3</v>
      </c>
      <c r="D7" s="89" t="s">
        <v>94</v>
      </c>
      <c r="E7" s="88"/>
      <c r="F7" s="91" t="s">
        <v>4</v>
      </c>
      <c r="G7" s="7"/>
    </row>
    <row r="8" spans="1:7" s="8" customFormat="1" ht="21.95" customHeight="1">
      <c r="A8" s="56" t="s">
        <v>95</v>
      </c>
      <c r="B8" s="55" t="s">
        <v>3</v>
      </c>
      <c r="C8" s="57">
        <v>1947.27</v>
      </c>
      <c r="D8" s="92" t="s">
        <v>62</v>
      </c>
      <c r="E8" s="55" t="s">
        <v>96</v>
      </c>
      <c r="F8" s="184">
        <v>15</v>
      </c>
      <c r="G8" s="7"/>
    </row>
    <row r="9" spans="1:7" s="8" customFormat="1" ht="21.95" customHeight="1">
      <c r="A9" s="60" t="s">
        <v>97</v>
      </c>
      <c r="B9" s="55" t="s">
        <v>4</v>
      </c>
      <c r="C9" s="57"/>
      <c r="D9" s="92" t="s">
        <v>144</v>
      </c>
      <c r="E9" s="55" t="s">
        <v>98</v>
      </c>
      <c r="F9" s="184">
        <f>7671.05</f>
        <v>7671.05</v>
      </c>
      <c r="G9" s="7"/>
    </row>
    <row r="10" spans="1:7" s="8" customFormat="1" ht="21.95" customHeight="1">
      <c r="A10" s="60" t="s">
        <v>99</v>
      </c>
      <c r="B10" s="55" t="s">
        <v>5</v>
      </c>
      <c r="C10" s="153">
        <v>6003.79</v>
      </c>
      <c r="D10" s="120" t="s">
        <v>181</v>
      </c>
      <c r="E10" s="119"/>
      <c r="F10" s="185"/>
      <c r="G10" s="7"/>
    </row>
    <row r="11" spans="1:7" s="8" customFormat="1" ht="21.95" customHeight="1">
      <c r="A11" s="60" t="s">
        <v>100</v>
      </c>
      <c r="B11" s="55" t="s">
        <v>6</v>
      </c>
      <c r="C11" s="57"/>
      <c r="D11" s="118" t="s">
        <v>182</v>
      </c>
      <c r="E11" s="55" t="s">
        <v>17</v>
      </c>
      <c r="F11" s="184"/>
      <c r="G11" s="7"/>
    </row>
    <row r="12" spans="1:7" s="8" customFormat="1" ht="21.95" customHeight="1">
      <c r="A12" s="60" t="s">
        <v>101</v>
      </c>
      <c r="B12" s="55" t="s">
        <v>7</v>
      </c>
      <c r="C12" s="57"/>
      <c r="D12" s="118" t="s">
        <v>180</v>
      </c>
      <c r="E12" s="55" t="s">
        <v>18</v>
      </c>
      <c r="F12" s="184"/>
      <c r="G12" s="7"/>
    </row>
    <row r="13" spans="1:7" s="8" customFormat="1" ht="21.95" customHeight="1">
      <c r="A13" s="60" t="s">
        <v>102</v>
      </c>
      <c r="B13" s="55" t="s">
        <v>8</v>
      </c>
      <c r="C13" s="57">
        <f>146.93+20</f>
        <v>166.93</v>
      </c>
      <c r="D13" s="92" t="s">
        <v>66</v>
      </c>
      <c r="E13" s="55" t="s">
        <v>19</v>
      </c>
      <c r="F13" s="184"/>
      <c r="G13" s="7"/>
    </row>
    <row r="14" spans="1:7" s="8" customFormat="1" ht="21.95" customHeight="1">
      <c r="A14" s="61"/>
      <c r="B14" s="55" t="s">
        <v>9</v>
      </c>
      <c r="C14" s="57"/>
      <c r="D14" s="121" t="s">
        <v>183</v>
      </c>
      <c r="E14" s="55" t="s">
        <v>20</v>
      </c>
      <c r="F14" s="184">
        <v>17.11</v>
      </c>
      <c r="G14" s="7"/>
    </row>
    <row r="15" spans="1:7" s="8" customFormat="1" ht="21.95" customHeight="1">
      <c r="A15" s="62"/>
      <c r="B15" s="55" t="s">
        <v>10</v>
      </c>
      <c r="C15" s="63"/>
      <c r="D15" s="149" t="s">
        <v>190</v>
      </c>
      <c r="E15" s="55" t="s">
        <v>21</v>
      </c>
      <c r="F15" s="93">
        <v>4</v>
      </c>
      <c r="G15" s="7"/>
    </row>
    <row r="16" spans="1:7" s="8" customFormat="1" ht="21.95" customHeight="1">
      <c r="A16" s="62"/>
      <c r="B16" s="55"/>
      <c r="C16" s="63"/>
      <c r="D16" s="94" t="s">
        <v>196</v>
      </c>
      <c r="E16" s="55"/>
      <c r="F16" s="93">
        <v>360</v>
      </c>
      <c r="G16" s="7"/>
    </row>
    <row r="17" spans="1:7" s="8" customFormat="1" ht="21.95" customHeight="1">
      <c r="A17" s="64" t="s">
        <v>24</v>
      </c>
      <c r="B17" s="55" t="s">
        <v>11</v>
      </c>
      <c r="C17" s="57"/>
      <c r="D17" s="65" t="s">
        <v>26</v>
      </c>
      <c r="E17" s="55" t="s">
        <v>22</v>
      </c>
      <c r="F17" s="66"/>
      <c r="G17" s="7"/>
    </row>
    <row r="18" spans="1:7" s="8" customFormat="1" ht="21.95" customHeight="1">
      <c r="A18" s="62" t="s">
        <v>103</v>
      </c>
      <c r="B18" s="55" t="s">
        <v>12</v>
      </c>
      <c r="C18" s="57"/>
      <c r="D18" s="94" t="s">
        <v>104</v>
      </c>
      <c r="E18" s="55" t="s">
        <v>23</v>
      </c>
      <c r="F18" s="67"/>
      <c r="G18" s="7"/>
    </row>
    <row r="19" spans="1:7" s="8" customFormat="1" ht="21.95" customHeight="1">
      <c r="A19" s="114" t="s">
        <v>105</v>
      </c>
      <c r="B19" s="55" t="s">
        <v>13</v>
      </c>
      <c r="C19" s="57"/>
      <c r="D19" s="94" t="s">
        <v>106</v>
      </c>
      <c r="E19" s="55" t="s">
        <v>25</v>
      </c>
      <c r="F19" s="67"/>
      <c r="G19" s="7"/>
    </row>
    <row r="20" spans="1:7" s="8" customFormat="1" ht="21.95" customHeight="1">
      <c r="A20" s="95"/>
      <c r="B20" s="55" t="s">
        <v>14</v>
      </c>
      <c r="C20" s="68"/>
      <c r="D20" s="96"/>
      <c r="E20" s="55" t="s">
        <v>27</v>
      </c>
      <c r="F20" s="69"/>
      <c r="G20" s="7"/>
    </row>
    <row r="21" spans="1:7" ht="21.95" customHeight="1" thickBot="1">
      <c r="A21" s="70" t="s">
        <v>29</v>
      </c>
      <c r="B21" s="55" t="s">
        <v>15</v>
      </c>
      <c r="C21" s="71">
        <f>C8+C10+C13+C9</f>
        <v>8117.99</v>
      </c>
      <c r="D21" s="72" t="s">
        <v>29</v>
      </c>
      <c r="E21" s="55" t="s">
        <v>28</v>
      </c>
      <c r="F21" s="73">
        <f>F8+F9+F10+F11+F12+F13+F14+F15+F16</f>
        <v>8067.16</v>
      </c>
    </row>
    <row r="22" spans="1:7" ht="29.25" customHeight="1">
      <c r="A22" s="219" t="s">
        <v>107</v>
      </c>
      <c r="B22" s="220"/>
      <c r="C22" s="220"/>
      <c r="D22" s="220"/>
      <c r="E22" s="220"/>
      <c r="F22" s="220"/>
    </row>
  </sheetData>
  <mergeCells count="4">
    <mergeCell ref="A2:F2"/>
    <mergeCell ref="A5:C5"/>
    <mergeCell ref="D5:F5"/>
    <mergeCell ref="A22:F22"/>
  </mergeCells>
  <phoneticPr fontId="2" type="noConversion"/>
  <printOptions horizontalCentered="1"/>
  <pageMargins left="0.35433070866141736" right="0.35433070866141736" top="0.59055118110236227" bottom="0.78740157480314965" header="0.51181102362204722" footer="0.19685039370078741"/>
  <pageSetup paperSize="9" scale="74"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sheetPr>
    <tabColor theme="0"/>
  </sheetPr>
  <dimension ref="A1:K24"/>
  <sheetViews>
    <sheetView zoomScaleSheetLayoutView="160" workbookViewId="0">
      <selection activeCell="J18" sqref="J18"/>
    </sheetView>
  </sheetViews>
  <sheetFormatPr defaultRowHeight="14.25"/>
  <cols>
    <col min="1" max="1" width="4.625" style="172" customWidth="1"/>
    <col min="2" max="2" width="8.125" style="170" customWidth="1"/>
    <col min="3" max="3" width="34.5" style="11" customWidth="1"/>
    <col min="4" max="5" width="13.625" style="11" customWidth="1"/>
    <col min="6" max="6" width="9.75" style="11" customWidth="1"/>
    <col min="7" max="7" width="13.625" style="11" customWidth="1"/>
    <col min="8" max="8" width="9" style="11" customWidth="1"/>
    <col min="9" max="9" width="10.25" style="11" customWidth="1"/>
    <col min="10" max="10" width="13.625" style="11" customWidth="1"/>
    <col min="11" max="16384" width="9" style="11"/>
  </cols>
  <sheetData>
    <row r="1" spans="1:11" s="9" customFormat="1" ht="20.25">
      <c r="A1" s="231" t="s">
        <v>67</v>
      </c>
      <c r="B1" s="231"/>
      <c r="C1" s="231"/>
      <c r="D1" s="231"/>
      <c r="E1" s="231"/>
      <c r="F1" s="231"/>
      <c r="G1" s="231"/>
      <c r="H1" s="231"/>
      <c r="I1" s="231"/>
      <c r="J1" s="231"/>
    </row>
    <row r="2" spans="1:11" ht="8.25" customHeight="1">
      <c r="A2" s="171"/>
      <c r="B2" s="169"/>
      <c r="C2" s="10"/>
      <c r="D2" s="10"/>
      <c r="E2" s="10"/>
      <c r="F2" s="10"/>
      <c r="G2" s="10"/>
      <c r="H2" s="10"/>
      <c r="I2" s="10"/>
      <c r="J2" s="47" t="s">
        <v>49</v>
      </c>
    </row>
    <row r="3" spans="1:11" ht="15" thickBot="1">
      <c r="A3" s="6" t="s">
        <v>51</v>
      </c>
      <c r="B3" s="169"/>
      <c r="C3" s="10"/>
      <c r="D3" s="10"/>
      <c r="E3" s="10"/>
      <c r="F3" s="12"/>
      <c r="G3" s="10"/>
      <c r="H3" s="10"/>
      <c r="I3" s="10"/>
      <c r="J3" s="47" t="s">
        <v>48</v>
      </c>
    </row>
    <row r="4" spans="1:11" s="14" customFormat="1" ht="16.5" customHeight="1">
      <c r="A4" s="239" t="s">
        <v>30</v>
      </c>
      <c r="B4" s="240"/>
      <c r="C4" s="240"/>
      <c r="D4" s="221" t="s">
        <v>24</v>
      </c>
      <c r="E4" s="241" t="s">
        <v>53</v>
      </c>
      <c r="F4" s="221" t="s">
        <v>31</v>
      </c>
      <c r="G4" s="221" t="s">
        <v>32</v>
      </c>
      <c r="H4" s="221" t="s">
        <v>33</v>
      </c>
      <c r="I4" s="221" t="s">
        <v>61</v>
      </c>
      <c r="J4" s="232" t="s">
        <v>34</v>
      </c>
      <c r="K4" s="13"/>
    </row>
    <row r="5" spans="1:11" s="14" customFormat="1" ht="22.5" customHeight="1">
      <c r="A5" s="224" t="s">
        <v>84</v>
      </c>
      <c r="B5" s="225"/>
      <c r="C5" s="228" t="s">
        <v>35</v>
      </c>
      <c r="D5" s="222"/>
      <c r="E5" s="242"/>
      <c r="F5" s="222"/>
      <c r="G5" s="222"/>
      <c r="H5" s="222"/>
      <c r="I5" s="222"/>
      <c r="J5" s="233"/>
      <c r="K5" s="13"/>
    </row>
    <row r="6" spans="1:11" s="14" customFormat="1" ht="12" customHeight="1">
      <c r="A6" s="226"/>
      <c r="B6" s="227"/>
      <c r="C6" s="223"/>
      <c r="D6" s="223"/>
      <c r="E6" s="243"/>
      <c r="F6" s="223"/>
      <c r="G6" s="223"/>
      <c r="H6" s="223"/>
      <c r="I6" s="223"/>
      <c r="J6" s="234"/>
      <c r="K6" s="13"/>
    </row>
    <row r="7" spans="1:11" ht="15.75" customHeight="1">
      <c r="A7" s="244" t="s">
        <v>36</v>
      </c>
      <c r="B7" s="245"/>
      <c r="C7" s="246"/>
      <c r="D7" s="15" t="s">
        <v>3</v>
      </c>
      <c r="E7" s="15" t="s">
        <v>4</v>
      </c>
      <c r="F7" s="15" t="s">
        <v>5</v>
      </c>
      <c r="G7" s="15" t="s">
        <v>6</v>
      </c>
      <c r="H7" s="15" t="s">
        <v>7</v>
      </c>
      <c r="I7" s="15" t="s">
        <v>8</v>
      </c>
      <c r="J7" s="49" t="s">
        <v>52</v>
      </c>
      <c r="K7" s="16"/>
    </row>
    <row r="8" spans="1:11" ht="15" customHeight="1">
      <c r="A8" s="247" t="s">
        <v>29</v>
      </c>
      <c r="B8" s="248"/>
      <c r="C8" s="249"/>
      <c r="D8" s="36">
        <f>E8+F8+G8+H8+I8+J8</f>
        <v>8117.99</v>
      </c>
      <c r="E8" s="36">
        <f>E9+E10+E11+E12+E13+E14+E15+E16+E17+E18+E19+E20+E21+E22</f>
        <v>1947.2699999999998</v>
      </c>
      <c r="F8" s="36">
        <f t="shared" ref="F8:J8" si="0">F9+F10+F11+F12+F13+F14+F15+F16+F17+F18+F19+F20+F21+F22</f>
        <v>0</v>
      </c>
      <c r="G8" s="36">
        <f t="shared" si="0"/>
        <v>6003.79</v>
      </c>
      <c r="H8" s="36">
        <f t="shared" si="0"/>
        <v>0</v>
      </c>
      <c r="I8" s="36">
        <f t="shared" si="0"/>
        <v>0</v>
      </c>
      <c r="J8" s="36">
        <f t="shared" si="0"/>
        <v>166.93</v>
      </c>
      <c r="K8" s="16"/>
    </row>
    <row r="9" spans="1:11" ht="19.5" customHeight="1">
      <c r="A9" s="252">
        <v>2013399</v>
      </c>
      <c r="B9" s="253"/>
      <c r="C9" s="146" t="s">
        <v>154</v>
      </c>
      <c r="D9" s="36">
        <f t="shared" ref="D9:D22" si="1">E9+F9+G9+H9+I9+J9</f>
        <v>10</v>
      </c>
      <c r="E9" s="36">
        <v>10</v>
      </c>
      <c r="F9" s="36"/>
      <c r="G9" s="36"/>
      <c r="H9" s="36"/>
      <c r="I9" s="36"/>
      <c r="J9" s="37"/>
      <c r="K9" s="16"/>
    </row>
    <row r="10" spans="1:11" ht="19.5" customHeight="1">
      <c r="A10" s="250">
        <v>2019999</v>
      </c>
      <c r="B10" s="251"/>
      <c r="C10" s="146" t="s">
        <v>156</v>
      </c>
      <c r="D10" s="36">
        <f t="shared" si="1"/>
        <v>5</v>
      </c>
      <c r="E10" s="36">
        <v>5</v>
      </c>
      <c r="F10" s="36"/>
      <c r="G10" s="36"/>
      <c r="H10" s="36"/>
      <c r="I10" s="36"/>
      <c r="J10" s="37"/>
      <c r="K10" s="16"/>
    </row>
    <row r="11" spans="1:11" ht="22.5" customHeight="1">
      <c r="A11" s="235" t="s">
        <v>158</v>
      </c>
      <c r="B11" s="236"/>
      <c r="C11" s="146" t="s">
        <v>157</v>
      </c>
      <c r="D11" s="36">
        <f t="shared" si="1"/>
        <v>40</v>
      </c>
      <c r="E11" s="36">
        <v>40</v>
      </c>
      <c r="F11" s="36"/>
      <c r="G11" s="36"/>
      <c r="H11" s="36"/>
      <c r="I11" s="36"/>
      <c r="J11" s="37"/>
      <c r="K11" s="16"/>
    </row>
    <row r="12" spans="1:11" ht="22.5" customHeight="1">
      <c r="A12" s="235" t="s">
        <v>159</v>
      </c>
      <c r="B12" s="236"/>
      <c r="C12" s="146" t="s">
        <v>160</v>
      </c>
      <c r="D12" s="36">
        <f t="shared" si="1"/>
        <v>70</v>
      </c>
      <c r="E12" s="36">
        <v>70</v>
      </c>
      <c r="F12" s="36"/>
      <c r="G12" s="36"/>
      <c r="H12" s="36"/>
      <c r="I12" s="36"/>
      <c r="J12" s="37"/>
      <c r="K12" s="16"/>
    </row>
    <row r="13" spans="1:11" ht="22.5" customHeight="1">
      <c r="A13" s="235" t="s">
        <v>161</v>
      </c>
      <c r="B13" s="236"/>
      <c r="C13" s="146" t="s">
        <v>162</v>
      </c>
      <c r="D13" s="36">
        <f t="shared" si="1"/>
        <v>639.03</v>
      </c>
      <c r="E13" s="36">
        <v>639.03</v>
      </c>
      <c r="F13" s="36"/>
      <c r="G13" s="36"/>
      <c r="H13" s="36"/>
      <c r="I13" s="36"/>
      <c r="J13" s="37"/>
      <c r="K13" s="16"/>
    </row>
    <row r="14" spans="1:11" ht="22.5" customHeight="1">
      <c r="A14" s="229" t="s">
        <v>163</v>
      </c>
      <c r="B14" s="230"/>
      <c r="C14" s="146" t="s">
        <v>164</v>
      </c>
      <c r="D14" s="36">
        <f t="shared" si="1"/>
        <v>88.3</v>
      </c>
      <c r="E14" s="36">
        <v>88.3</v>
      </c>
      <c r="F14" s="36"/>
      <c r="G14" s="36"/>
      <c r="H14" s="36"/>
      <c r="I14" s="36"/>
      <c r="J14" s="37"/>
      <c r="K14" s="16"/>
    </row>
    <row r="15" spans="1:11" ht="22.5" customHeight="1">
      <c r="A15" s="235" t="s">
        <v>165</v>
      </c>
      <c r="B15" s="236"/>
      <c r="C15" s="146" t="s">
        <v>166</v>
      </c>
      <c r="D15" s="36">
        <f t="shared" si="1"/>
        <v>1475.24</v>
      </c>
      <c r="E15" s="36">
        <v>45</v>
      </c>
      <c r="F15" s="36"/>
      <c r="G15" s="36">
        <v>1430.24</v>
      </c>
      <c r="H15" s="36"/>
      <c r="I15" s="36"/>
      <c r="J15" s="37"/>
      <c r="K15" s="16"/>
    </row>
    <row r="16" spans="1:11" ht="22.5" customHeight="1">
      <c r="A16" s="235" t="s">
        <v>167</v>
      </c>
      <c r="B16" s="236"/>
      <c r="C16" s="146" t="s">
        <v>168</v>
      </c>
      <c r="D16" s="36">
        <f t="shared" si="1"/>
        <v>3423</v>
      </c>
      <c r="E16" s="36"/>
      <c r="F16" s="36"/>
      <c r="G16" s="36">
        <v>3423</v>
      </c>
      <c r="H16" s="36"/>
      <c r="I16" s="36"/>
      <c r="J16" s="37"/>
      <c r="K16" s="16"/>
    </row>
    <row r="17" spans="1:11" ht="22.5" customHeight="1">
      <c r="A17" s="235" t="s">
        <v>169</v>
      </c>
      <c r="B17" s="236"/>
      <c r="C17" s="146" t="s">
        <v>170</v>
      </c>
      <c r="D17" s="36">
        <f t="shared" si="1"/>
        <v>1822.31</v>
      </c>
      <c r="E17" s="36">
        <f>500.7+4.13</f>
        <v>504.83</v>
      </c>
      <c r="F17" s="36"/>
      <c r="G17" s="154">
        <v>1150.55</v>
      </c>
      <c r="H17" s="36"/>
      <c r="I17" s="36"/>
      <c r="J17" s="37">
        <f>146.93+20</f>
        <v>166.93</v>
      </c>
      <c r="K17" s="16"/>
    </row>
    <row r="18" spans="1:11" ht="22.5" customHeight="1">
      <c r="A18" s="235" t="s">
        <v>171</v>
      </c>
      <c r="B18" s="236"/>
      <c r="C18" s="146" t="s">
        <v>164</v>
      </c>
      <c r="D18" s="36">
        <f t="shared" si="1"/>
        <v>14</v>
      </c>
      <c r="E18" s="36">
        <v>14</v>
      </c>
      <c r="F18" s="36"/>
      <c r="G18" s="36"/>
      <c r="H18" s="36"/>
      <c r="I18" s="36"/>
      <c r="J18" s="37"/>
      <c r="K18" s="16"/>
    </row>
    <row r="19" spans="1:11" ht="22.5" customHeight="1">
      <c r="A19" s="229" t="s">
        <v>172</v>
      </c>
      <c r="B19" s="230"/>
      <c r="C19" s="146" t="s">
        <v>173</v>
      </c>
      <c r="D19" s="36">
        <f t="shared" si="1"/>
        <v>150</v>
      </c>
      <c r="E19" s="36">
        <v>150</v>
      </c>
      <c r="F19" s="36"/>
      <c r="G19" s="36"/>
      <c r="H19" s="36"/>
      <c r="I19" s="36"/>
      <c r="J19" s="37"/>
      <c r="K19" s="16"/>
    </row>
    <row r="20" spans="1:11" ht="22.5" customHeight="1">
      <c r="A20" s="229" t="s">
        <v>174</v>
      </c>
      <c r="B20" s="230"/>
      <c r="C20" s="146" t="s">
        <v>175</v>
      </c>
      <c r="D20" s="36">
        <f t="shared" si="1"/>
        <v>17.11</v>
      </c>
      <c r="E20" s="36">
        <v>17.11</v>
      </c>
      <c r="F20" s="36"/>
      <c r="G20" s="36"/>
      <c r="H20" s="36"/>
      <c r="I20" s="36"/>
      <c r="J20" s="37"/>
      <c r="K20" s="16"/>
    </row>
    <row r="21" spans="1:11" ht="22.5" customHeight="1">
      <c r="A21" s="229" t="s">
        <v>176</v>
      </c>
      <c r="B21" s="230"/>
      <c r="C21" s="146" t="s">
        <v>177</v>
      </c>
      <c r="D21" s="36">
        <f t="shared" si="1"/>
        <v>4</v>
      </c>
      <c r="E21" s="36">
        <v>4</v>
      </c>
      <c r="F21" s="36"/>
      <c r="G21" s="36"/>
      <c r="H21" s="36"/>
      <c r="I21" s="36"/>
      <c r="J21" s="37"/>
      <c r="K21" s="16"/>
    </row>
    <row r="22" spans="1:11" ht="22.5" customHeight="1" thickBot="1">
      <c r="A22" s="235" t="s">
        <v>178</v>
      </c>
      <c r="B22" s="236"/>
      <c r="C22" s="146" t="s">
        <v>179</v>
      </c>
      <c r="D22" s="36">
        <f t="shared" si="1"/>
        <v>360</v>
      </c>
      <c r="E22" s="36">
        <v>360</v>
      </c>
      <c r="F22" s="36"/>
      <c r="G22" s="36"/>
      <c r="H22" s="36"/>
      <c r="I22" s="36"/>
      <c r="J22" s="37"/>
      <c r="K22" s="16"/>
    </row>
    <row r="23" spans="1:11" ht="22.5" hidden="1" customHeight="1" thickBot="1">
      <c r="A23" s="254"/>
      <c r="B23" s="255"/>
      <c r="C23" s="17"/>
      <c r="D23" s="38"/>
      <c r="E23" s="38"/>
      <c r="F23" s="38"/>
      <c r="G23" s="38"/>
      <c r="H23" s="38"/>
      <c r="I23" s="38"/>
      <c r="J23" s="39"/>
      <c r="K23" s="16"/>
    </row>
    <row r="24" spans="1:11" ht="30.75" customHeight="1">
      <c r="A24" s="237" t="s">
        <v>68</v>
      </c>
      <c r="B24" s="238"/>
      <c r="C24" s="238"/>
      <c r="D24" s="238"/>
      <c r="E24" s="238"/>
      <c r="F24" s="238"/>
      <c r="G24" s="238"/>
      <c r="H24" s="238"/>
      <c r="I24" s="238"/>
      <c r="J24" s="238"/>
    </row>
  </sheetData>
  <mergeCells count="29">
    <mergeCell ref="A24:J24"/>
    <mergeCell ref="A22:B22"/>
    <mergeCell ref="A4:C4"/>
    <mergeCell ref="A18:B18"/>
    <mergeCell ref="E4:E6"/>
    <mergeCell ref="A7:C7"/>
    <mergeCell ref="A8:C8"/>
    <mergeCell ref="F4:F6"/>
    <mergeCell ref="D4:D6"/>
    <mergeCell ref="A12:B12"/>
    <mergeCell ref="A10:B10"/>
    <mergeCell ref="A9:B9"/>
    <mergeCell ref="A14:B14"/>
    <mergeCell ref="A23:B23"/>
    <mergeCell ref="A11:B11"/>
    <mergeCell ref="H4:H6"/>
    <mergeCell ref="I4:I6"/>
    <mergeCell ref="A5:B6"/>
    <mergeCell ref="C5:C6"/>
    <mergeCell ref="A21:B21"/>
    <mergeCell ref="A1:J1"/>
    <mergeCell ref="J4:J6"/>
    <mergeCell ref="A13:B13"/>
    <mergeCell ref="G4:G6"/>
    <mergeCell ref="A15:B15"/>
    <mergeCell ref="A16:B16"/>
    <mergeCell ref="A17:B17"/>
    <mergeCell ref="A19:B19"/>
    <mergeCell ref="A20:B20"/>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30"/>
  <sheetViews>
    <sheetView workbookViewId="0">
      <selection activeCell="F28" sqref="F28"/>
    </sheetView>
  </sheetViews>
  <sheetFormatPr defaultRowHeight="14.25"/>
  <cols>
    <col min="1" max="1" width="15.25" style="22" customWidth="1"/>
    <col min="2" max="2" width="0.5" style="22" hidden="1" customWidth="1"/>
    <col min="3" max="3" width="27.375" style="14" customWidth="1"/>
    <col min="4" max="4" width="20.5" style="11" customWidth="1"/>
    <col min="5" max="5" width="14.625" style="11" customWidth="1"/>
    <col min="6" max="6" width="10.125" style="11" customWidth="1"/>
    <col min="7" max="7" width="9.625" style="11" customWidth="1"/>
    <col min="8" max="8" width="10.625" style="11" customWidth="1"/>
    <col min="9" max="9" width="14.625" style="11" customWidth="1"/>
    <col min="10" max="10" width="9" style="11"/>
    <col min="11" max="11" width="12.625" style="11" customWidth="1"/>
    <col min="12" max="16384" width="9" style="11"/>
  </cols>
  <sheetData>
    <row r="1" spans="1:10" s="9" customFormat="1" ht="17.25" customHeight="1">
      <c r="A1" s="231" t="s">
        <v>70</v>
      </c>
      <c r="B1" s="231"/>
      <c r="C1" s="231"/>
      <c r="D1" s="231"/>
      <c r="E1" s="231"/>
      <c r="F1" s="231"/>
      <c r="G1" s="231"/>
      <c r="H1" s="231"/>
      <c r="I1" s="231"/>
    </row>
    <row r="2" spans="1:10" ht="12.75" customHeight="1">
      <c r="A2" s="116"/>
      <c r="B2" s="116"/>
      <c r="C2" s="142"/>
      <c r="D2" s="10"/>
      <c r="E2" s="10"/>
      <c r="F2" s="10"/>
      <c r="G2" s="10"/>
      <c r="H2" s="10"/>
      <c r="I2" s="47" t="s">
        <v>50</v>
      </c>
    </row>
    <row r="3" spans="1:10" ht="15" thickBot="1">
      <c r="A3" s="122" t="s">
        <v>51</v>
      </c>
      <c r="B3" s="116"/>
      <c r="C3" s="142"/>
      <c r="D3" s="10"/>
      <c r="E3" s="10"/>
      <c r="F3" s="12"/>
      <c r="G3" s="10"/>
      <c r="H3" s="10"/>
      <c r="I3" s="47" t="s">
        <v>48</v>
      </c>
    </row>
    <row r="4" spans="1:10" s="14" customFormat="1" ht="24.75" customHeight="1">
      <c r="A4" s="239" t="s">
        <v>30</v>
      </c>
      <c r="B4" s="240"/>
      <c r="C4" s="256"/>
      <c r="D4" s="125" t="s">
        <v>26</v>
      </c>
      <c r="E4" s="125" t="s">
        <v>37</v>
      </c>
      <c r="F4" s="261" t="s">
        <v>38</v>
      </c>
      <c r="G4" s="261" t="s">
        <v>39</v>
      </c>
      <c r="H4" s="263" t="s">
        <v>40</v>
      </c>
      <c r="I4" s="259" t="s">
        <v>41</v>
      </c>
      <c r="J4" s="13"/>
    </row>
    <row r="5" spans="1:10" s="14" customFormat="1" ht="22.5" customHeight="1">
      <c r="A5" s="257" t="s">
        <v>84</v>
      </c>
      <c r="B5" s="126"/>
      <c r="C5" s="127" t="s">
        <v>35</v>
      </c>
      <c r="D5" s="128"/>
      <c r="E5" s="128"/>
      <c r="F5" s="262"/>
      <c r="G5" s="262"/>
      <c r="H5" s="264"/>
      <c r="I5" s="260"/>
      <c r="J5" s="13"/>
    </row>
    <row r="6" spans="1:10" s="14" customFormat="1" ht="6" customHeight="1">
      <c r="A6" s="258"/>
      <c r="B6" s="129"/>
      <c r="C6" s="130"/>
      <c r="D6" s="130"/>
      <c r="E6" s="130"/>
      <c r="F6" s="131"/>
      <c r="G6" s="131"/>
      <c r="H6" s="131"/>
      <c r="I6" s="132"/>
      <c r="J6" s="13"/>
    </row>
    <row r="7" spans="1:10" s="22" customFormat="1" ht="22.5" customHeight="1">
      <c r="A7" s="133" t="s">
        <v>36</v>
      </c>
      <c r="B7" s="134"/>
      <c r="C7" s="143"/>
      <c r="D7" s="18" t="s">
        <v>3</v>
      </c>
      <c r="E7" s="18" t="s">
        <v>4</v>
      </c>
      <c r="F7" s="18" t="s">
        <v>5</v>
      </c>
      <c r="G7" s="19" t="s">
        <v>42</v>
      </c>
      <c r="H7" s="19" t="s">
        <v>43</v>
      </c>
      <c r="I7" s="20" t="s">
        <v>44</v>
      </c>
      <c r="J7" s="21"/>
    </row>
    <row r="8" spans="1:10" ht="19.5" customHeight="1">
      <c r="A8" s="135" t="s">
        <v>29</v>
      </c>
      <c r="B8" s="136"/>
      <c r="C8" s="144"/>
      <c r="D8" s="36">
        <f>E8+F8+G8+H8+I8</f>
        <v>8067.1599999999989</v>
      </c>
      <c r="E8" s="36">
        <f>SUM(E9:E22)</f>
        <v>7816.8399999999992</v>
      </c>
      <c r="F8" s="36">
        <f t="shared" ref="F8:I8" si="0">SUM(F9:F22)</f>
        <v>0</v>
      </c>
      <c r="G8" s="36">
        <f t="shared" si="0"/>
        <v>0</v>
      </c>
      <c r="H8" s="36">
        <f t="shared" si="0"/>
        <v>0</v>
      </c>
      <c r="I8" s="36">
        <f t="shared" si="0"/>
        <v>250.32</v>
      </c>
      <c r="J8" s="16"/>
    </row>
    <row r="9" spans="1:10" ht="21" customHeight="1">
      <c r="A9" s="137">
        <v>2013399</v>
      </c>
      <c r="B9" s="138"/>
      <c r="C9" s="145" t="s">
        <v>154</v>
      </c>
      <c r="D9" s="36">
        <f>E9+F9+G9+H9+I9</f>
        <v>10</v>
      </c>
      <c r="E9" s="36">
        <v>10</v>
      </c>
      <c r="F9" s="36"/>
      <c r="G9" s="36"/>
      <c r="H9" s="36"/>
      <c r="I9" s="37"/>
      <c r="J9" s="16"/>
    </row>
    <row r="10" spans="1:10" ht="21" customHeight="1">
      <c r="A10" s="139" t="s">
        <v>155</v>
      </c>
      <c r="B10" s="138"/>
      <c r="C10" s="145" t="s">
        <v>156</v>
      </c>
      <c r="D10" s="36">
        <f t="shared" ref="D10:D22" si="1">E10+F10+G10+H10+I10</f>
        <v>5</v>
      </c>
      <c r="E10" s="36">
        <v>5</v>
      </c>
      <c r="F10" s="36"/>
      <c r="G10" s="36"/>
      <c r="H10" s="36"/>
      <c r="I10" s="37"/>
      <c r="J10" s="16"/>
    </row>
    <row r="11" spans="1:10" ht="21" customHeight="1">
      <c r="A11" s="139" t="s">
        <v>158</v>
      </c>
      <c r="B11" s="138"/>
      <c r="C11" s="146" t="s">
        <v>157</v>
      </c>
      <c r="D11" s="36">
        <f t="shared" si="1"/>
        <v>40</v>
      </c>
      <c r="E11" s="36">
        <v>40</v>
      </c>
      <c r="F11" s="36"/>
      <c r="G11" s="36"/>
      <c r="H11" s="36"/>
      <c r="I11" s="37"/>
      <c r="J11" s="16"/>
    </row>
    <row r="12" spans="1:10" ht="21" customHeight="1">
      <c r="A12" s="139" t="s">
        <v>159</v>
      </c>
      <c r="B12" s="138"/>
      <c r="C12" s="146" t="s">
        <v>160</v>
      </c>
      <c r="D12" s="36">
        <f t="shared" si="1"/>
        <v>70</v>
      </c>
      <c r="E12" s="36">
        <v>70</v>
      </c>
      <c r="F12" s="36"/>
      <c r="G12" s="36"/>
      <c r="H12" s="36"/>
      <c r="I12" s="37"/>
      <c r="J12" s="16"/>
    </row>
    <row r="13" spans="1:10" ht="21" customHeight="1">
      <c r="A13" s="139" t="s">
        <v>161</v>
      </c>
      <c r="B13" s="138"/>
      <c r="C13" s="146" t="s">
        <v>162</v>
      </c>
      <c r="D13" s="36">
        <f t="shared" si="1"/>
        <v>639.03</v>
      </c>
      <c r="E13" s="36">
        <f>604.72+34.31</f>
        <v>639.03</v>
      </c>
      <c r="F13" s="36"/>
      <c r="G13" s="36"/>
      <c r="H13" s="36"/>
      <c r="I13" s="37"/>
      <c r="J13" s="16"/>
    </row>
    <row r="14" spans="1:10" ht="21" customHeight="1">
      <c r="A14" s="139" t="s">
        <v>163</v>
      </c>
      <c r="B14" s="138"/>
      <c r="C14" s="145" t="s">
        <v>164</v>
      </c>
      <c r="D14" s="36">
        <f t="shared" si="1"/>
        <v>88.3</v>
      </c>
      <c r="E14" s="36">
        <v>88.3</v>
      </c>
      <c r="F14" s="36"/>
      <c r="G14" s="36"/>
      <c r="H14" s="36"/>
      <c r="I14" s="37"/>
      <c r="J14" s="16"/>
    </row>
    <row r="15" spans="1:10" ht="21" customHeight="1">
      <c r="A15" s="139" t="s">
        <v>165</v>
      </c>
      <c r="B15" s="138"/>
      <c r="C15" s="146" t="s">
        <v>166</v>
      </c>
      <c r="D15" s="36">
        <f t="shared" si="1"/>
        <v>1468.13</v>
      </c>
      <c r="E15" s="36">
        <v>1468.13</v>
      </c>
      <c r="F15" s="36"/>
      <c r="G15" s="36"/>
      <c r="H15" s="36"/>
      <c r="I15" s="37"/>
      <c r="J15" s="16"/>
    </row>
    <row r="16" spans="1:10" ht="21" customHeight="1">
      <c r="A16" s="139" t="s">
        <v>167</v>
      </c>
      <c r="B16" s="138"/>
      <c r="C16" s="146" t="s">
        <v>168</v>
      </c>
      <c r="D16" s="36">
        <f t="shared" si="1"/>
        <v>3385.44</v>
      </c>
      <c r="E16" s="36">
        <v>3385.44</v>
      </c>
      <c r="F16" s="36"/>
      <c r="G16" s="36"/>
      <c r="H16" s="36"/>
      <c r="I16" s="37"/>
      <c r="J16" s="16"/>
    </row>
    <row r="17" spans="1:10" ht="21" customHeight="1">
      <c r="A17" s="139" t="s">
        <v>184</v>
      </c>
      <c r="B17" s="138"/>
      <c r="C17" s="146" t="s">
        <v>185</v>
      </c>
      <c r="D17" s="36">
        <f t="shared" si="1"/>
        <v>1816.1499999999999</v>
      </c>
      <c r="E17" s="36">
        <f>1547.08+18.75</f>
        <v>1565.83</v>
      </c>
      <c r="F17" s="36"/>
      <c r="G17" s="36"/>
      <c r="H17" s="36"/>
      <c r="I17" s="37">
        <v>250.32</v>
      </c>
      <c r="J17" s="16"/>
    </row>
    <row r="18" spans="1:10" ht="21" customHeight="1">
      <c r="A18" s="139" t="s">
        <v>188</v>
      </c>
      <c r="B18" s="138"/>
      <c r="C18" s="146" t="s">
        <v>164</v>
      </c>
      <c r="D18" s="36">
        <f t="shared" si="1"/>
        <v>14</v>
      </c>
      <c r="E18" s="36">
        <v>14</v>
      </c>
      <c r="F18" s="36"/>
      <c r="G18" s="36"/>
      <c r="H18" s="36"/>
      <c r="I18" s="37"/>
      <c r="J18" s="16"/>
    </row>
    <row r="19" spans="1:10" ht="21" customHeight="1">
      <c r="A19" s="139" t="s">
        <v>172</v>
      </c>
      <c r="B19" s="138"/>
      <c r="C19" s="146" t="s">
        <v>173</v>
      </c>
      <c r="D19" s="36">
        <f t="shared" si="1"/>
        <v>150</v>
      </c>
      <c r="E19" s="36">
        <v>150</v>
      </c>
      <c r="F19" s="36"/>
      <c r="G19" s="36"/>
      <c r="H19" s="36"/>
      <c r="I19" s="37"/>
      <c r="J19" s="16"/>
    </row>
    <row r="20" spans="1:10" ht="21" customHeight="1">
      <c r="A20" s="139" t="s">
        <v>186</v>
      </c>
      <c r="B20" s="138"/>
      <c r="C20" s="146" t="s">
        <v>175</v>
      </c>
      <c r="D20" s="36">
        <f t="shared" si="1"/>
        <v>17.11</v>
      </c>
      <c r="E20" s="36">
        <f>14.84+2.27</f>
        <v>17.11</v>
      </c>
      <c r="F20" s="36"/>
      <c r="G20" s="36"/>
      <c r="H20" s="36"/>
      <c r="I20" s="37"/>
      <c r="J20" s="16"/>
    </row>
    <row r="21" spans="1:10" ht="21" customHeight="1">
      <c r="A21" s="139" t="s">
        <v>187</v>
      </c>
      <c r="B21" s="138"/>
      <c r="C21" s="146" t="s">
        <v>177</v>
      </c>
      <c r="D21" s="36">
        <f t="shared" si="1"/>
        <v>4</v>
      </c>
      <c r="E21" s="36">
        <v>4</v>
      </c>
      <c r="F21" s="36"/>
      <c r="G21" s="36"/>
      <c r="H21" s="36"/>
      <c r="I21" s="37"/>
      <c r="J21" s="16"/>
    </row>
    <row r="22" spans="1:10" ht="21" customHeight="1" thickBot="1">
      <c r="A22" s="139" t="s">
        <v>178</v>
      </c>
      <c r="B22" s="138"/>
      <c r="C22" s="146" t="s">
        <v>179</v>
      </c>
      <c r="D22" s="36">
        <f t="shared" si="1"/>
        <v>360</v>
      </c>
      <c r="E22" s="36">
        <v>360</v>
      </c>
      <c r="F22" s="36"/>
      <c r="G22" s="36"/>
      <c r="H22" s="36"/>
      <c r="I22" s="37"/>
      <c r="J22" s="16"/>
    </row>
    <row r="23" spans="1:10" ht="22.5" hidden="1" customHeight="1">
      <c r="A23" s="137"/>
      <c r="B23" s="138"/>
      <c r="C23" s="147"/>
      <c r="D23" s="36"/>
      <c r="E23" s="36"/>
      <c r="F23" s="36"/>
      <c r="G23" s="36"/>
      <c r="H23" s="36"/>
      <c r="I23" s="37"/>
      <c r="J23" s="16"/>
    </row>
    <row r="24" spans="1:10" ht="22.5" hidden="1" customHeight="1">
      <c r="A24" s="137"/>
      <c r="B24" s="138"/>
      <c r="C24" s="147"/>
      <c r="D24" s="36"/>
      <c r="E24" s="36"/>
      <c r="F24" s="36"/>
      <c r="G24" s="36"/>
      <c r="H24" s="36"/>
      <c r="I24" s="37"/>
      <c r="J24" s="16"/>
    </row>
    <row r="25" spans="1:10" ht="22.5" hidden="1" customHeight="1">
      <c r="A25" s="137"/>
      <c r="B25" s="138"/>
      <c r="C25" s="147"/>
      <c r="D25" s="36"/>
      <c r="E25" s="36"/>
      <c r="F25" s="36"/>
      <c r="G25" s="36"/>
      <c r="H25" s="36"/>
      <c r="I25" s="37"/>
      <c r="J25" s="16"/>
    </row>
    <row r="26" spans="1:10" ht="22.5" hidden="1" customHeight="1" thickBot="1">
      <c r="A26" s="140"/>
      <c r="B26" s="141"/>
      <c r="C26" s="148"/>
      <c r="D26" s="38"/>
      <c r="E26" s="38"/>
      <c r="F26" s="38"/>
      <c r="G26" s="38"/>
      <c r="H26" s="38"/>
      <c r="I26" s="39"/>
      <c r="J26" s="16"/>
    </row>
    <row r="27" spans="1:10" ht="31.5" customHeight="1">
      <c r="A27" s="237" t="s">
        <v>69</v>
      </c>
      <c r="B27" s="237"/>
      <c r="C27" s="237"/>
      <c r="D27" s="237"/>
      <c r="E27" s="237"/>
      <c r="F27" s="237"/>
      <c r="G27" s="237"/>
      <c r="H27" s="237"/>
      <c r="I27" s="237"/>
    </row>
    <row r="28" spans="1:10">
      <c r="A28" s="123"/>
    </row>
    <row r="29" spans="1:10">
      <c r="A29" s="124"/>
    </row>
    <row r="30" spans="1:10">
      <c r="A30" s="124"/>
    </row>
  </sheetData>
  <mergeCells count="8">
    <mergeCell ref="A27:I27"/>
    <mergeCell ref="A1:I1"/>
    <mergeCell ref="A4:C4"/>
    <mergeCell ref="A5:A6"/>
    <mergeCell ref="I4:I5"/>
    <mergeCell ref="G4:G5"/>
    <mergeCell ref="H4:H5"/>
    <mergeCell ref="F4:F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tabColor theme="0"/>
    <pageSetUpPr fitToPage="1"/>
  </sheetPr>
  <dimension ref="A1:J23"/>
  <sheetViews>
    <sheetView zoomScaleSheetLayoutView="100" workbookViewId="0">
      <selection activeCell="F16" sqref="F16"/>
    </sheetView>
  </sheetViews>
  <sheetFormatPr defaultRowHeight="14.25"/>
  <cols>
    <col min="1" max="1" width="36.375" style="5" customWidth="1"/>
    <col min="2" max="2" width="4" style="5" customWidth="1"/>
    <col min="3" max="3" width="15.625" style="5" customWidth="1"/>
    <col min="4" max="4" width="35.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85"/>
    </row>
    <row r="2" spans="1:10" s="2" customFormat="1" ht="18" customHeight="1">
      <c r="A2" s="215" t="s">
        <v>108</v>
      </c>
      <c r="B2" s="215"/>
      <c r="C2" s="215"/>
      <c r="D2" s="215"/>
      <c r="E2" s="215"/>
      <c r="F2" s="215"/>
      <c r="G2" s="215"/>
      <c r="H2" s="215"/>
      <c r="I2" s="1"/>
      <c r="J2" s="1"/>
    </row>
    <row r="3" spans="1:10" ht="9.9499999999999993" customHeight="1">
      <c r="A3" s="3"/>
      <c r="B3" s="3"/>
      <c r="C3" s="3"/>
      <c r="D3" s="3"/>
      <c r="E3" s="3"/>
      <c r="F3" s="3"/>
      <c r="G3" s="3"/>
      <c r="H3" s="47" t="s">
        <v>109</v>
      </c>
    </row>
    <row r="4" spans="1:10" ht="15" customHeight="1" thickBot="1">
      <c r="A4" s="6" t="s">
        <v>110</v>
      </c>
      <c r="B4" s="3"/>
      <c r="C4" s="3"/>
      <c r="D4" s="3"/>
      <c r="E4" s="3"/>
      <c r="F4" s="3"/>
      <c r="G4" s="3"/>
      <c r="H4" s="47" t="s">
        <v>111</v>
      </c>
    </row>
    <row r="5" spans="1:10" s="8" customFormat="1" ht="20.100000000000001" customHeight="1">
      <c r="A5" s="216" t="s">
        <v>0</v>
      </c>
      <c r="B5" s="217"/>
      <c r="C5" s="217"/>
      <c r="D5" s="217" t="s">
        <v>1</v>
      </c>
      <c r="E5" s="217"/>
      <c r="F5" s="265"/>
      <c r="G5" s="265"/>
      <c r="H5" s="218"/>
      <c r="I5" s="7"/>
      <c r="J5" s="7"/>
    </row>
    <row r="6" spans="1:10" s="8" customFormat="1" ht="31.5" customHeight="1">
      <c r="A6" s="86" t="s">
        <v>112</v>
      </c>
      <c r="B6" s="87" t="s">
        <v>2</v>
      </c>
      <c r="C6" s="80" t="s">
        <v>113</v>
      </c>
      <c r="D6" s="89" t="s">
        <v>112</v>
      </c>
      <c r="E6" s="87" t="s">
        <v>2</v>
      </c>
      <c r="F6" s="80" t="s">
        <v>114</v>
      </c>
      <c r="G6" s="82" t="s">
        <v>115</v>
      </c>
      <c r="H6" s="83" t="s">
        <v>116</v>
      </c>
      <c r="I6" s="7"/>
      <c r="J6" s="7"/>
    </row>
    <row r="7" spans="1:10" s="8" customFormat="1" ht="20.100000000000001" customHeight="1">
      <c r="A7" s="86" t="s">
        <v>117</v>
      </c>
      <c r="B7" s="88"/>
      <c r="C7" s="89" t="s">
        <v>3</v>
      </c>
      <c r="D7" s="89" t="s">
        <v>117</v>
      </c>
      <c r="E7" s="88"/>
      <c r="F7" s="97">
        <v>2</v>
      </c>
      <c r="G7" s="97">
        <v>3</v>
      </c>
      <c r="H7" s="98">
        <v>4</v>
      </c>
      <c r="I7" s="7"/>
      <c r="J7" s="7"/>
    </row>
    <row r="8" spans="1:10" s="8" customFormat="1" ht="20.100000000000001" customHeight="1">
      <c r="A8" s="56" t="s">
        <v>118</v>
      </c>
      <c r="B8" s="55" t="s">
        <v>3</v>
      </c>
      <c r="C8" s="57">
        <v>1943.27</v>
      </c>
      <c r="D8" s="92" t="s">
        <v>62</v>
      </c>
      <c r="E8" s="58">
        <v>15</v>
      </c>
      <c r="F8" s="150">
        <f>G8+H8</f>
        <v>15</v>
      </c>
      <c r="G8" s="76">
        <v>15</v>
      </c>
      <c r="H8" s="59"/>
      <c r="I8" s="7"/>
      <c r="J8" s="7"/>
    </row>
    <row r="9" spans="1:10" s="8" customFormat="1" ht="20.100000000000001" customHeight="1">
      <c r="A9" s="60" t="s">
        <v>72</v>
      </c>
      <c r="B9" s="55" t="s">
        <v>4</v>
      </c>
      <c r="C9" s="57">
        <v>4</v>
      </c>
      <c r="D9" s="118" t="s">
        <v>189</v>
      </c>
      <c r="E9" s="58">
        <v>16</v>
      </c>
      <c r="F9" s="150">
        <f t="shared" ref="F9" si="0">G9+H9</f>
        <v>1551.16</v>
      </c>
      <c r="G9" s="76">
        <f>1512.72+38.44</f>
        <v>1551.16</v>
      </c>
      <c r="H9" s="59"/>
      <c r="I9" s="7"/>
      <c r="J9" s="7"/>
    </row>
    <row r="10" spans="1:10" s="8" customFormat="1" ht="20.100000000000001" customHeight="1">
      <c r="A10" s="60"/>
      <c r="B10" s="55" t="s">
        <v>5</v>
      </c>
      <c r="C10" s="57"/>
      <c r="D10" s="92" t="s">
        <v>63</v>
      </c>
      <c r="E10" s="58">
        <v>17</v>
      </c>
      <c r="F10" s="150"/>
      <c r="G10" s="76"/>
      <c r="H10" s="59"/>
      <c r="I10" s="7"/>
      <c r="J10" s="7"/>
    </row>
    <row r="11" spans="1:10" s="8" customFormat="1" ht="20.100000000000001" customHeight="1">
      <c r="A11" s="60"/>
      <c r="B11" s="55" t="s">
        <v>6</v>
      </c>
      <c r="C11" s="57"/>
      <c r="D11" s="92" t="s">
        <v>64</v>
      </c>
      <c r="E11" s="58">
        <v>18</v>
      </c>
      <c r="F11" s="150"/>
      <c r="G11" s="76"/>
      <c r="H11" s="59"/>
      <c r="I11" s="7"/>
      <c r="J11" s="7"/>
    </row>
    <row r="12" spans="1:10" s="8" customFormat="1" ht="20.100000000000001" customHeight="1">
      <c r="A12" s="60"/>
      <c r="B12" s="55" t="s">
        <v>7</v>
      </c>
      <c r="C12" s="57"/>
      <c r="D12" s="92" t="s">
        <v>65</v>
      </c>
      <c r="E12" s="58">
        <v>19</v>
      </c>
      <c r="F12" s="150"/>
      <c r="G12" s="76"/>
      <c r="H12" s="59"/>
      <c r="I12" s="7"/>
      <c r="J12" s="7"/>
    </row>
    <row r="13" spans="1:10" s="8" customFormat="1" ht="20.100000000000001" customHeight="1">
      <c r="A13" s="60"/>
      <c r="B13" s="55" t="s">
        <v>8</v>
      </c>
      <c r="C13" s="57"/>
      <c r="D13" s="92" t="s">
        <v>66</v>
      </c>
      <c r="E13" s="58">
        <v>20</v>
      </c>
      <c r="F13" s="150"/>
      <c r="G13" s="76"/>
      <c r="H13" s="59"/>
      <c r="I13" s="7"/>
      <c r="J13" s="7"/>
    </row>
    <row r="14" spans="1:10" s="8" customFormat="1" ht="20.100000000000001" customHeight="1">
      <c r="A14" s="61"/>
      <c r="B14" s="55" t="s">
        <v>9</v>
      </c>
      <c r="C14" s="57"/>
      <c r="D14" s="121" t="s">
        <v>183</v>
      </c>
      <c r="E14" s="58">
        <v>21</v>
      </c>
      <c r="F14" s="150">
        <f>G14+H14</f>
        <v>17.11</v>
      </c>
      <c r="G14" s="58">
        <v>17.11</v>
      </c>
      <c r="H14" s="191"/>
      <c r="I14" s="7"/>
      <c r="J14" s="7"/>
    </row>
    <row r="15" spans="1:10" s="8" customFormat="1" ht="20.100000000000001" customHeight="1">
      <c r="A15" s="62"/>
      <c r="B15" s="55" t="s">
        <v>10</v>
      </c>
      <c r="C15" s="63"/>
      <c r="D15" s="94" t="s">
        <v>195</v>
      </c>
      <c r="E15" s="58">
        <v>22</v>
      </c>
      <c r="F15" s="150">
        <f>G15+H15</f>
        <v>4</v>
      </c>
      <c r="G15" s="58"/>
      <c r="H15" s="191">
        <v>4</v>
      </c>
      <c r="I15" s="7"/>
      <c r="J15" s="7"/>
    </row>
    <row r="16" spans="1:10" s="8" customFormat="1" ht="20.100000000000001" customHeight="1">
      <c r="A16" s="62"/>
      <c r="B16" s="55"/>
      <c r="C16" s="63"/>
      <c r="D16" s="190" t="s">
        <v>197</v>
      </c>
      <c r="E16" s="58"/>
      <c r="F16" s="150">
        <f>G16+H16</f>
        <v>360</v>
      </c>
      <c r="G16" s="119">
        <v>360</v>
      </c>
      <c r="H16" s="119"/>
      <c r="I16" s="7"/>
      <c r="J16" s="7"/>
    </row>
    <row r="17" spans="1:10" s="8" customFormat="1" ht="20.100000000000001" customHeight="1">
      <c r="A17" s="64" t="s">
        <v>24</v>
      </c>
      <c r="B17" s="55" t="s">
        <v>11</v>
      </c>
      <c r="C17" s="57"/>
      <c r="D17" s="119"/>
      <c r="E17" s="58">
        <v>23</v>
      </c>
      <c r="F17" s="119"/>
      <c r="G17" s="119"/>
      <c r="H17" s="119"/>
      <c r="I17" s="7"/>
      <c r="J17" s="7"/>
    </row>
    <row r="18" spans="1:10" s="8" customFormat="1" ht="20.100000000000001" customHeight="1">
      <c r="A18" s="74" t="s">
        <v>73</v>
      </c>
      <c r="B18" s="55" t="s">
        <v>12</v>
      </c>
      <c r="C18" s="57"/>
      <c r="D18" s="79" t="s">
        <v>119</v>
      </c>
      <c r="E18" s="58">
        <v>24</v>
      </c>
      <c r="F18" s="77"/>
      <c r="G18" s="58"/>
      <c r="H18" s="67"/>
      <c r="I18" s="7"/>
      <c r="J18" s="7"/>
    </row>
    <row r="19" spans="1:10" s="8" customFormat="1" ht="20.100000000000001" customHeight="1">
      <c r="A19" s="74" t="s">
        <v>120</v>
      </c>
      <c r="B19" s="55" t="s">
        <v>13</v>
      </c>
      <c r="C19" s="57"/>
      <c r="D19" s="94"/>
      <c r="E19" s="58">
        <v>25</v>
      </c>
      <c r="F19" s="77"/>
      <c r="G19" s="58"/>
      <c r="H19" s="67"/>
      <c r="I19" s="7"/>
      <c r="J19" s="7"/>
    </row>
    <row r="20" spans="1:10" s="8" customFormat="1" ht="20.100000000000001" customHeight="1">
      <c r="A20" s="75" t="s">
        <v>121</v>
      </c>
      <c r="B20" s="55" t="s">
        <v>14</v>
      </c>
      <c r="C20" s="68"/>
      <c r="D20" s="96"/>
      <c r="E20" s="58">
        <v>26</v>
      </c>
      <c r="F20" s="78"/>
      <c r="G20" s="58"/>
      <c r="H20" s="69"/>
      <c r="I20" s="7"/>
      <c r="J20" s="7"/>
    </row>
    <row r="21" spans="1:10" s="8" customFormat="1" ht="20.100000000000001" customHeight="1">
      <c r="A21" s="75"/>
      <c r="B21" s="55" t="s">
        <v>15</v>
      </c>
      <c r="C21" s="68"/>
      <c r="D21" s="96"/>
      <c r="E21" s="58">
        <v>27</v>
      </c>
      <c r="F21" s="78"/>
      <c r="G21" s="58"/>
      <c r="H21" s="69"/>
      <c r="I21" s="7"/>
      <c r="J21" s="7"/>
    </row>
    <row r="22" spans="1:10" ht="20.100000000000001" customHeight="1" thickBot="1">
      <c r="A22" s="70" t="s">
        <v>29</v>
      </c>
      <c r="B22" s="151" t="s">
        <v>16</v>
      </c>
      <c r="C22" s="71">
        <f>C8+C9</f>
        <v>1947.27</v>
      </c>
      <c r="D22" s="72" t="s">
        <v>29</v>
      </c>
      <c r="E22" s="84">
        <v>28</v>
      </c>
      <c r="F22" s="151">
        <f>SUM(F8:F21)</f>
        <v>1947.27</v>
      </c>
      <c r="G22" s="151">
        <f t="shared" ref="G22:H22" si="1">SUM(G8:G21)</f>
        <v>1943.27</v>
      </c>
      <c r="H22" s="152">
        <f t="shared" si="1"/>
        <v>4</v>
      </c>
    </row>
    <row r="23" spans="1:10" ht="29.25" customHeight="1">
      <c r="A23" s="266" t="s">
        <v>122</v>
      </c>
      <c r="B23" s="267"/>
      <c r="C23" s="267"/>
      <c r="D23" s="267"/>
      <c r="E23" s="267"/>
      <c r="F23" s="267"/>
      <c r="G23" s="267"/>
      <c r="H23" s="267"/>
    </row>
  </sheetData>
  <mergeCells count="4">
    <mergeCell ref="A2:H2"/>
    <mergeCell ref="A5:C5"/>
    <mergeCell ref="D5:H5"/>
    <mergeCell ref="A23:H23"/>
  </mergeCells>
  <phoneticPr fontId="2" type="noConversion"/>
  <printOptions horizontalCentered="1"/>
  <pageMargins left="0.35433070866141736" right="0.35433070866141736" top="0.59055118110236227" bottom="0.78740157480314965" header="0.51181102362204722" footer="0.19685039370078741"/>
  <pageSetup paperSize="9" scale="76"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28"/>
  <sheetViews>
    <sheetView workbookViewId="0">
      <selection activeCell="E12" sqref="E12"/>
    </sheetView>
  </sheetViews>
  <sheetFormatPr defaultRowHeight="14.25"/>
  <cols>
    <col min="1" max="1" width="11.75" style="34" customWidth="1"/>
    <col min="2" max="2" width="17" style="34" customWidth="1"/>
    <col min="3" max="5" width="32.625" style="34" customWidth="1"/>
    <col min="6" max="16384" width="9" style="34"/>
  </cols>
  <sheetData>
    <row r="1" spans="1:5" s="23" customFormat="1" ht="30" customHeight="1">
      <c r="A1" s="268" t="s">
        <v>71</v>
      </c>
      <c r="B1" s="268"/>
      <c r="C1" s="268"/>
      <c r="D1" s="268"/>
      <c r="E1" s="268"/>
    </row>
    <row r="2" spans="1:5" s="25" customFormat="1" ht="11.1" customHeight="1">
      <c r="A2" s="24"/>
      <c r="B2" s="24"/>
      <c r="E2" s="81" t="s">
        <v>74</v>
      </c>
    </row>
    <row r="3" spans="1:5" s="25" customFormat="1" ht="15" customHeight="1" thickBot="1">
      <c r="A3" s="6" t="s">
        <v>51</v>
      </c>
      <c r="B3" s="24"/>
      <c r="C3" s="35"/>
      <c r="D3" s="35"/>
      <c r="E3" s="47" t="s">
        <v>48</v>
      </c>
    </row>
    <row r="4" spans="1:5" s="26" customFormat="1" ht="20.25" customHeight="1">
      <c r="A4" s="269" t="s">
        <v>45</v>
      </c>
      <c r="B4" s="270"/>
      <c r="C4" s="280" t="s">
        <v>60</v>
      </c>
      <c r="D4" s="271" t="s">
        <v>46</v>
      </c>
      <c r="E4" s="273" t="s">
        <v>38</v>
      </c>
    </row>
    <row r="5" spans="1:5" s="26" customFormat="1" ht="39" customHeight="1">
      <c r="A5" s="159" t="s">
        <v>84</v>
      </c>
      <c r="B5" s="156" t="s">
        <v>35</v>
      </c>
      <c r="C5" s="281"/>
      <c r="D5" s="272"/>
      <c r="E5" s="274"/>
    </row>
    <row r="6" spans="1:5" s="26" customFormat="1" ht="22.5" customHeight="1">
      <c r="A6" s="278" t="s">
        <v>36</v>
      </c>
      <c r="B6" s="279"/>
      <c r="C6" s="115">
        <v>1</v>
      </c>
      <c r="D6" s="115">
        <v>2</v>
      </c>
      <c r="E6" s="28">
        <v>3</v>
      </c>
    </row>
    <row r="7" spans="1:5" s="26" customFormat="1" ht="22.5" customHeight="1">
      <c r="A7" s="276" t="s">
        <v>47</v>
      </c>
      <c r="B7" s="277"/>
      <c r="C7" s="40">
        <f>D7+E7</f>
        <v>1943.2699999999998</v>
      </c>
      <c r="D7" s="40">
        <f>SUM(D8:D19)</f>
        <v>1840.9699999999998</v>
      </c>
      <c r="E7" s="40">
        <f>SUM(E8:E19)</f>
        <v>102.3</v>
      </c>
    </row>
    <row r="8" spans="1:5" s="31" customFormat="1" ht="22.5" customHeight="1">
      <c r="A8" s="173">
        <v>2013399</v>
      </c>
      <c r="B8" s="166" t="s">
        <v>191</v>
      </c>
      <c r="C8" s="167">
        <f t="shared" ref="C8:C19" si="0">D8+E8</f>
        <v>10</v>
      </c>
      <c r="D8" s="168">
        <v>10</v>
      </c>
      <c r="E8" s="174"/>
    </row>
    <row r="9" spans="1:5" s="31" customFormat="1" ht="22.5" customHeight="1">
      <c r="A9" s="173">
        <v>2019999</v>
      </c>
      <c r="B9" s="166" t="s">
        <v>192</v>
      </c>
      <c r="C9" s="167">
        <f t="shared" si="0"/>
        <v>5</v>
      </c>
      <c r="D9" s="168">
        <v>5</v>
      </c>
      <c r="E9" s="175"/>
    </row>
    <row r="10" spans="1:5" s="31" customFormat="1" ht="22.5" customHeight="1">
      <c r="A10" s="173">
        <v>2070108</v>
      </c>
      <c r="B10" s="166" t="s">
        <v>145</v>
      </c>
      <c r="C10" s="167">
        <f t="shared" si="0"/>
        <v>40</v>
      </c>
      <c r="D10" s="168">
        <v>40</v>
      </c>
      <c r="E10" s="175"/>
    </row>
    <row r="11" spans="1:5" s="31" customFormat="1" ht="22.5" customHeight="1">
      <c r="A11" s="176">
        <v>2070199</v>
      </c>
      <c r="B11" s="155" t="s">
        <v>146</v>
      </c>
      <c r="C11" s="40">
        <f t="shared" si="0"/>
        <v>70</v>
      </c>
      <c r="D11" s="160">
        <v>70</v>
      </c>
      <c r="E11" s="177"/>
    </row>
    <row r="12" spans="1:5" s="31" customFormat="1" ht="22.5" customHeight="1">
      <c r="A12" s="176">
        <v>2070401</v>
      </c>
      <c r="B12" s="155" t="s">
        <v>147</v>
      </c>
      <c r="C12" s="40">
        <f t="shared" si="0"/>
        <v>639.03</v>
      </c>
      <c r="D12" s="117">
        <v>639.03</v>
      </c>
      <c r="E12" s="177"/>
    </row>
    <row r="13" spans="1:5" s="31" customFormat="1" ht="22.5" customHeight="1">
      <c r="A13" s="176">
        <v>2070402</v>
      </c>
      <c r="B13" s="155" t="s">
        <v>193</v>
      </c>
      <c r="C13" s="40">
        <f t="shared" si="0"/>
        <v>88.3</v>
      </c>
      <c r="D13" s="160"/>
      <c r="E13" s="178">
        <v>88.3</v>
      </c>
    </row>
    <row r="14" spans="1:5" s="31" customFormat="1" ht="22.5" customHeight="1">
      <c r="A14" s="176">
        <v>2070404</v>
      </c>
      <c r="B14" s="155" t="s">
        <v>149</v>
      </c>
      <c r="C14" s="40">
        <f t="shared" si="0"/>
        <v>45</v>
      </c>
      <c r="D14" s="160">
        <v>45</v>
      </c>
      <c r="E14" s="177"/>
    </row>
    <row r="15" spans="1:5" s="31" customFormat="1" ht="22.5" customHeight="1">
      <c r="A15" s="176">
        <v>2070499</v>
      </c>
      <c r="B15" s="155" t="s">
        <v>150</v>
      </c>
      <c r="C15" s="40">
        <f t="shared" si="0"/>
        <v>504.83</v>
      </c>
      <c r="D15" s="160">
        <v>504.83</v>
      </c>
      <c r="E15" s="177"/>
    </row>
    <row r="16" spans="1:5" s="31" customFormat="1" ht="22.5" customHeight="1">
      <c r="A16" s="176">
        <v>2070502</v>
      </c>
      <c r="B16" s="155" t="s">
        <v>148</v>
      </c>
      <c r="C16" s="40">
        <f t="shared" si="0"/>
        <v>14</v>
      </c>
      <c r="D16" s="160"/>
      <c r="E16" s="178">
        <v>14</v>
      </c>
    </row>
    <row r="17" spans="1:5" s="31" customFormat="1" ht="22.5" customHeight="1">
      <c r="A17" s="176">
        <v>2079999</v>
      </c>
      <c r="B17" s="155" t="s">
        <v>151</v>
      </c>
      <c r="C17" s="40">
        <f t="shared" si="0"/>
        <v>150</v>
      </c>
      <c r="D17" s="160">
        <v>150</v>
      </c>
      <c r="E17" s="179"/>
    </row>
    <row r="18" spans="1:5" s="31" customFormat="1" ht="22.5" customHeight="1">
      <c r="A18" s="176">
        <v>2100502</v>
      </c>
      <c r="B18" s="155" t="s">
        <v>152</v>
      </c>
      <c r="C18" s="40">
        <f t="shared" si="0"/>
        <v>17.11</v>
      </c>
      <c r="D18" s="160">
        <v>17.11</v>
      </c>
      <c r="E18" s="179"/>
    </row>
    <row r="19" spans="1:5" s="31" customFormat="1" ht="22.5" customHeight="1" thickBot="1">
      <c r="A19" s="180">
        <v>2320201</v>
      </c>
      <c r="B19" s="161" t="s">
        <v>153</v>
      </c>
      <c r="C19" s="162">
        <f t="shared" si="0"/>
        <v>360</v>
      </c>
      <c r="D19" s="163">
        <v>360</v>
      </c>
      <c r="E19" s="177"/>
    </row>
    <row r="20" spans="1:5" s="31" customFormat="1" ht="22.5" hidden="1" customHeight="1">
      <c r="A20" s="157"/>
      <c r="B20" s="29"/>
      <c r="C20" s="42"/>
      <c r="D20" s="42"/>
      <c r="E20" s="44"/>
    </row>
    <row r="21" spans="1:5" s="31" customFormat="1" ht="22.5" hidden="1" customHeight="1">
      <c r="A21" s="157"/>
      <c r="B21" s="30"/>
      <c r="C21" s="42"/>
      <c r="D21" s="42"/>
      <c r="E21" s="44"/>
    </row>
    <row r="22" spans="1:5" s="31" customFormat="1" ht="22.5" hidden="1" customHeight="1">
      <c r="A22" s="157"/>
      <c r="B22" s="30"/>
      <c r="C22" s="42"/>
      <c r="D22" s="42"/>
      <c r="E22" s="44"/>
    </row>
    <row r="23" spans="1:5" s="31" customFormat="1" ht="22.5" hidden="1" customHeight="1" thickBot="1">
      <c r="A23" s="158"/>
      <c r="B23" s="32"/>
      <c r="C23" s="45"/>
      <c r="D23" s="45"/>
      <c r="E23" s="46"/>
    </row>
    <row r="24" spans="1:5" ht="32.25" customHeight="1">
      <c r="A24" s="275" t="s">
        <v>86</v>
      </c>
      <c r="B24" s="275"/>
      <c r="C24" s="275"/>
      <c r="D24" s="275"/>
      <c r="E24" s="275"/>
    </row>
    <row r="25" spans="1:5">
      <c r="A25" s="33"/>
    </row>
    <row r="26" spans="1:5">
      <c r="A26" s="33"/>
    </row>
    <row r="27" spans="1:5">
      <c r="A27" s="33"/>
    </row>
    <row r="28" spans="1:5">
      <c r="A28" s="33"/>
    </row>
  </sheetData>
  <mergeCells count="8">
    <mergeCell ref="A1:E1"/>
    <mergeCell ref="A4:B4"/>
    <mergeCell ref="D4:D5"/>
    <mergeCell ref="E4:E5"/>
    <mergeCell ref="A24:E24"/>
    <mergeCell ref="A7:B7"/>
    <mergeCell ref="A6:B6"/>
    <mergeCell ref="C4:C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F28"/>
  <sheetViews>
    <sheetView workbookViewId="0">
      <selection activeCell="D8" sqref="D8"/>
    </sheetView>
  </sheetViews>
  <sheetFormatPr defaultRowHeight="14.25"/>
  <cols>
    <col min="1" max="1" width="8.25" style="34" customWidth="1"/>
    <col min="2" max="2" width="1.875" style="34" customWidth="1"/>
    <col min="3" max="3" width="23.25" style="34" customWidth="1"/>
    <col min="4" max="4" width="27.5" style="34" customWidth="1"/>
    <col min="5" max="5" width="29.125" style="34" customWidth="1"/>
    <col min="6" max="6" width="32.625" style="34" customWidth="1"/>
    <col min="7" max="16384" width="9" style="34"/>
  </cols>
  <sheetData>
    <row r="1" spans="1:6" s="23" customFormat="1" ht="30" customHeight="1">
      <c r="A1" s="284" t="s">
        <v>79</v>
      </c>
      <c r="B1" s="268"/>
      <c r="C1" s="268"/>
      <c r="D1" s="268"/>
      <c r="E1" s="268"/>
      <c r="F1" s="268"/>
    </row>
    <row r="2" spans="1:6" s="25" customFormat="1" ht="11.1" customHeight="1">
      <c r="A2" s="24"/>
      <c r="B2" s="24"/>
      <c r="C2" s="24"/>
      <c r="F2" s="81" t="s">
        <v>78</v>
      </c>
    </row>
    <row r="3" spans="1:6" s="25" customFormat="1" ht="15" customHeight="1" thickBot="1">
      <c r="A3" s="6" t="s">
        <v>110</v>
      </c>
      <c r="B3" s="24"/>
      <c r="C3" s="24" t="s">
        <v>240</v>
      </c>
      <c r="D3" s="35"/>
      <c r="E3" s="35"/>
      <c r="F3" s="47" t="s">
        <v>48</v>
      </c>
    </row>
    <row r="4" spans="1:6" s="26" customFormat="1" ht="20.25" customHeight="1">
      <c r="A4" s="285" t="s">
        <v>45</v>
      </c>
      <c r="B4" s="286"/>
      <c r="C4" s="286"/>
      <c r="D4" s="287" t="s">
        <v>60</v>
      </c>
      <c r="E4" s="290" t="s">
        <v>82</v>
      </c>
      <c r="F4" s="292" t="s">
        <v>83</v>
      </c>
    </row>
    <row r="5" spans="1:6" s="26" customFormat="1" ht="24.75" customHeight="1">
      <c r="A5" s="294" t="s">
        <v>80</v>
      </c>
      <c r="B5" s="283"/>
      <c r="C5" s="283" t="s">
        <v>35</v>
      </c>
      <c r="D5" s="288"/>
      <c r="E5" s="291"/>
      <c r="F5" s="293"/>
    </row>
    <row r="6" spans="1:6" s="26" customFormat="1" ht="18" customHeight="1">
      <c r="A6" s="282"/>
      <c r="B6" s="283"/>
      <c r="C6" s="283"/>
      <c r="D6" s="288"/>
      <c r="E6" s="291"/>
      <c r="F6" s="293"/>
    </row>
    <row r="7" spans="1:6" s="26" customFormat="1" ht="22.5" customHeight="1">
      <c r="A7" s="282"/>
      <c r="B7" s="283"/>
      <c r="C7" s="283"/>
      <c r="D7" s="289"/>
      <c r="E7" s="272"/>
      <c r="F7" s="274"/>
    </row>
    <row r="8" spans="1:6" s="26" customFormat="1" ht="22.5" customHeight="1">
      <c r="A8" s="278" t="s">
        <v>36</v>
      </c>
      <c r="B8" s="301"/>
      <c r="C8" s="279"/>
      <c r="D8" s="189">
        <v>1</v>
      </c>
      <c r="E8" s="189">
        <v>2</v>
      </c>
      <c r="F8" s="28">
        <v>3</v>
      </c>
    </row>
    <row r="9" spans="1:6" s="26" customFormat="1" ht="22.5" customHeight="1">
      <c r="A9" s="278" t="s">
        <v>47</v>
      </c>
      <c r="B9" s="301"/>
      <c r="C9" s="279"/>
      <c r="D9" s="40">
        <f>E9+F9</f>
        <v>1840.9699999999998</v>
      </c>
      <c r="E9" s="40">
        <f>E10+E11+E12+E13+E14</f>
        <v>535.04</v>
      </c>
      <c r="F9" s="41">
        <f>F10+F11+F12+F13+F14</f>
        <v>1305.9299999999998</v>
      </c>
    </row>
    <row r="10" spans="1:6" s="31" customFormat="1" ht="22.5" customHeight="1">
      <c r="A10" s="278">
        <v>301</v>
      </c>
      <c r="B10" s="279"/>
      <c r="C10" s="193" t="s">
        <v>198</v>
      </c>
      <c r="D10" s="40">
        <f t="shared" ref="D10:D14" si="0">E10+F10</f>
        <v>425.58</v>
      </c>
      <c r="E10" s="40">
        <f>400.08+25.5</f>
        <v>425.58</v>
      </c>
      <c r="F10" s="186"/>
    </row>
    <row r="11" spans="1:6" s="31" customFormat="1" ht="22.5" customHeight="1">
      <c r="A11" s="278">
        <v>302</v>
      </c>
      <c r="B11" s="279"/>
      <c r="C11" s="194" t="s">
        <v>199</v>
      </c>
      <c r="D11" s="40">
        <f t="shared" si="0"/>
        <v>908.64</v>
      </c>
      <c r="E11" s="195"/>
      <c r="F11" s="186">
        <f>8.42+900.22</f>
        <v>908.64</v>
      </c>
    </row>
    <row r="12" spans="1:6" s="31" customFormat="1" ht="22.5" customHeight="1">
      <c r="A12" s="278">
        <v>303</v>
      </c>
      <c r="B12" s="279"/>
      <c r="C12" s="194" t="s">
        <v>200</v>
      </c>
      <c r="D12" s="40">
        <f t="shared" si="0"/>
        <v>109.46000000000001</v>
      </c>
      <c r="E12" s="188">
        <f>104.64+4.82</f>
        <v>109.46000000000001</v>
      </c>
      <c r="F12" s="186"/>
    </row>
    <row r="13" spans="1:6" s="31" customFormat="1" ht="22.5" customHeight="1">
      <c r="A13" s="278">
        <v>304</v>
      </c>
      <c r="B13" s="279"/>
      <c r="C13" s="194" t="s">
        <v>201</v>
      </c>
      <c r="D13" s="40">
        <f t="shared" si="0"/>
        <v>136.97</v>
      </c>
      <c r="E13" s="188"/>
      <c r="F13" s="186">
        <f>1.97+135</f>
        <v>136.97</v>
      </c>
    </row>
    <row r="14" spans="1:6" s="31" customFormat="1" ht="22.5" customHeight="1">
      <c r="A14" s="278">
        <v>307</v>
      </c>
      <c r="B14" s="279"/>
      <c r="C14" s="194" t="s">
        <v>202</v>
      </c>
      <c r="D14" s="40">
        <f t="shared" si="0"/>
        <v>260.32</v>
      </c>
      <c r="E14" s="188"/>
      <c r="F14" s="186">
        <v>260.32</v>
      </c>
    </row>
    <row r="15" spans="1:6" s="31" customFormat="1" ht="22.5" customHeight="1">
      <c r="A15" s="282"/>
      <c r="B15" s="283"/>
      <c r="C15" s="30"/>
      <c r="D15" s="42"/>
      <c r="E15" s="188"/>
      <c r="F15" s="186"/>
    </row>
    <row r="16" spans="1:6" s="31" customFormat="1" ht="22.5" customHeight="1">
      <c r="A16" s="282"/>
      <c r="B16" s="283"/>
      <c r="C16" s="30"/>
      <c r="D16" s="42"/>
      <c r="E16" s="43"/>
      <c r="F16" s="186"/>
    </row>
    <row r="17" spans="1:6" s="31" customFormat="1" ht="22.5" customHeight="1">
      <c r="A17" s="282"/>
      <c r="B17" s="283"/>
      <c r="C17" s="30"/>
      <c r="D17" s="42"/>
      <c r="E17" s="42"/>
      <c r="F17" s="186"/>
    </row>
    <row r="18" spans="1:6" s="31" customFormat="1" ht="22.5" customHeight="1">
      <c r="A18" s="282"/>
      <c r="B18" s="283"/>
      <c r="C18" s="30"/>
      <c r="D18" s="42"/>
      <c r="E18" s="42"/>
      <c r="F18" s="186"/>
    </row>
    <row r="19" spans="1:6" s="31" customFormat="1" ht="22.5" customHeight="1">
      <c r="A19" s="282"/>
      <c r="B19" s="283"/>
      <c r="C19" s="164"/>
      <c r="D19" s="42"/>
      <c r="E19" s="42"/>
      <c r="F19" s="186"/>
    </row>
    <row r="20" spans="1:6" s="31" customFormat="1" ht="22.5" customHeight="1">
      <c r="A20" s="282"/>
      <c r="B20" s="283"/>
      <c r="C20" s="30"/>
      <c r="D20" s="42"/>
      <c r="E20" s="42"/>
      <c r="F20" s="186"/>
    </row>
    <row r="21" spans="1:6" s="31" customFormat="1" ht="22.5" customHeight="1" thickBot="1">
      <c r="A21" s="302"/>
      <c r="B21" s="303"/>
      <c r="C21" s="32"/>
      <c r="D21" s="45"/>
      <c r="E21" s="45"/>
      <c r="F21" s="187"/>
    </row>
    <row r="22" spans="1:6" s="31" customFormat="1" ht="22.5" hidden="1" customHeight="1">
      <c r="A22" s="295"/>
      <c r="B22" s="296"/>
      <c r="C22" s="181"/>
      <c r="D22" s="182"/>
      <c r="E22" s="182"/>
      <c r="F22" s="183"/>
    </row>
    <row r="23" spans="1:6" s="31" customFormat="1" ht="22.5" hidden="1" customHeight="1" thickBot="1">
      <c r="A23" s="297"/>
      <c r="B23" s="298"/>
      <c r="C23" s="32"/>
      <c r="D23" s="45"/>
      <c r="E23" s="45"/>
      <c r="F23" s="46"/>
    </row>
    <row r="24" spans="1:6" ht="32.25" customHeight="1">
      <c r="A24" s="299" t="s">
        <v>81</v>
      </c>
      <c r="B24" s="300"/>
      <c r="C24" s="300"/>
      <c r="D24" s="300"/>
      <c r="E24" s="300"/>
      <c r="F24" s="300"/>
    </row>
    <row r="25" spans="1:6">
      <c r="A25" s="33"/>
    </row>
    <row r="26" spans="1:6">
      <c r="A26" s="33"/>
    </row>
    <row r="27" spans="1:6">
      <c r="A27" s="33"/>
    </row>
    <row r="28" spans="1:6">
      <c r="A28" s="33"/>
    </row>
  </sheetData>
  <mergeCells count="24">
    <mergeCell ref="A22:B22"/>
    <mergeCell ref="A23:B23"/>
    <mergeCell ref="A24:F24"/>
    <mergeCell ref="A8:C8"/>
    <mergeCell ref="A9:C9"/>
    <mergeCell ref="A17:B17"/>
    <mergeCell ref="A19:B19"/>
    <mergeCell ref="A20:B20"/>
    <mergeCell ref="A21:B21"/>
    <mergeCell ref="A10:B10"/>
    <mergeCell ref="A18:B18"/>
    <mergeCell ref="A11:B11"/>
    <mergeCell ref="A12:B12"/>
    <mergeCell ref="A13:B13"/>
    <mergeCell ref="A16:B16"/>
    <mergeCell ref="A14:B14"/>
    <mergeCell ref="A15:B15"/>
    <mergeCell ref="A1:F1"/>
    <mergeCell ref="A4:C4"/>
    <mergeCell ref="D4:D7"/>
    <mergeCell ref="E4:E7"/>
    <mergeCell ref="F4:F7"/>
    <mergeCell ref="A5:B7"/>
    <mergeCell ref="C5:C7"/>
  </mergeCells>
  <phoneticPr fontId="22" type="noConversion"/>
  <printOptions horizontalCentered="1"/>
  <pageMargins left="0.35433070866141736" right="0.35433070866141736" top="0.78740157480314965" bottom="0.78740157480314965" header="0.51181102362204722" footer="0.19685039370078741"/>
  <pageSetup paperSize="9" scale="96"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tabColor theme="0"/>
    <pageSetUpPr fitToPage="1"/>
  </sheetPr>
  <dimension ref="B1:IE21"/>
  <sheetViews>
    <sheetView tabSelected="1" workbookViewId="0">
      <selection activeCell="B4" sqref="B4"/>
    </sheetView>
  </sheetViews>
  <sheetFormatPr defaultRowHeight="14.25"/>
  <cols>
    <col min="1" max="1" width="10.125" style="34" customWidth="1"/>
    <col min="2" max="2" width="29.25" style="34" customWidth="1"/>
    <col min="3" max="3" width="39.625" style="34" customWidth="1"/>
    <col min="4" max="12" width="10.125" style="34" customWidth="1"/>
    <col min="13" max="16384" width="9" style="34"/>
  </cols>
  <sheetData>
    <row r="1" spans="2:239" ht="43.5" customHeight="1"/>
    <row r="2" spans="2:239" ht="25.5">
      <c r="B2" s="306" t="s">
        <v>123</v>
      </c>
      <c r="C2" s="306"/>
      <c r="D2" s="103"/>
      <c r="E2" s="103"/>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c r="DT2" s="100"/>
      <c r="DU2" s="100"/>
      <c r="DV2" s="100"/>
      <c r="DW2" s="100"/>
      <c r="DX2" s="100"/>
      <c r="DY2" s="100"/>
      <c r="DZ2" s="100"/>
      <c r="EA2" s="100"/>
      <c r="EB2" s="100"/>
      <c r="EC2" s="100"/>
      <c r="ED2" s="100"/>
      <c r="EE2" s="100"/>
      <c r="EF2" s="100"/>
      <c r="EG2" s="100"/>
      <c r="EH2" s="100"/>
      <c r="EI2" s="100"/>
      <c r="EJ2" s="100"/>
      <c r="EK2" s="100"/>
      <c r="EL2" s="100"/>
      <c r="EM2" s="100"/>
      <c r="EN2" s="100"/>
      <c r="EO2" s="100"/>
      <c r="EP2" s="100"/>
      <c r="EQ2" s="100"/>
      <c r="ER2" s="100"/>
      <c r="ES2" s="100"/>
      <c r="ET2" s="100"/>
      <c r="EU2" s="100"/>
      <c r="EV2" s="100"/>
      <c r="EW2" s="100"/>
      <c r="EX2" s="100"/>
      <c r="EY2" s="100"/>
      <c r="EZ2" s="100"/>
      <c r="FA2" s="100"/>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100"/>
      <c r="GA2" s="100"/>
      <c r="GB2" s="100"/>
      <c r="GC2" s="100"/>
      <c r="GD2" s="100"/>
      <c r="GE2" s="100"/>
      <c r="GF2" s="100"/>
      <c r="GG2" s="100"/>
      <c r="GH2" s="100"/>
      <c r="GI2" s="100"/>
      <c r="GJ2" s="100"/>
      <c r="GK2" s="100"/>
      <c r="GL2" s="100"/>
      <c r="GM2" s="100"/>
      <c r="GN2" s="100"/>
      <c r="GO2" s="100"/>
      <c r="GP2" s="100"/>
      <c r="GQ2" s="100"/>
      <c r="GR2" s="100"/>
      <c r="GS2" s="100"/>
      <c r="GT2" s="100"/>
      <c r="GU2" s="100"/>
      <c r="GV2" s="100"/>
      <c r="GW2" s="100"/>
      <c r="GX2" s="100"/>
      <c r="GY2" s="100"/>
      <c r="GZ2" s="100"/>
      <c r="HA2" s="100"/>
      <c r="HB2" s="100"/>
      <c r="HC2" s="100"/>
      <c r="HD2" s="100"/>
      <c r="HE2" s="100"/>
      <c r="HF2" s="100"/>
      <c r="HG2" s="100"/>
      <c r="HH2" s="100"/>
      <c r="HI2" s="100"/>
      <c r="HJ2" s="100"/>
      <c r="HK2" s="100"/>
      <c r="HL2" s="100"/>
      <c r="HM2" s="100"/>
      <c r="HN2" s="100"/>
      <c r="HO2" s="100"/>
      <c r="HP2" s="100"/>
      <c r="HQ2" s="100"/>
      <c r="HR2" s="100"/>
      <c r="HS2" s="100"/>
      <c r="HT2" s="100"/>
      <c r="HU2" s="100"/>
      <c r="HV2" s="100"/>
      <c r="HW2" s="100"/>
      <c r="HX2" s="100"/>
      <c r="HY2" s="100"/>
      <c r="HZ2" s="100"/>
      <c r="IA2" s="100"/>
      <c r="IB2" s="100"/>
      <c r="IC2" s="100"/>
      <c r="ID2" s="100"/>
      <c r="IE2" s="100"/>
    </row>
    <row r="3" spans="2:239" ht="22.5">
      <c r="B3" s="106"/>
      <c r="C3" s="105" t="s">
        <v>139</v>
      </c>
      <c r="D3" s="101"/>
      <c r="E3" s="101"/>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row>
    <row r="4" spans="2:239" ht="15" thickBot="1">
      <c r="B4" s="107" t="s">
        <v>239</v>
      </c>
      <c r="C4" s="105" t="s">
        <v>140</v>
      </c>
      <c r="D4" s="304"/>
      <c r="E4" s="305"/>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row>
    <row r="5" spans="2:239" ht="27" customHeight="1">
      <c r="B5" s="108" t="s">
        <v>124</v>
      </c>
      <c r="C5" s="109" t="s">
        <v>125</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c r="ER5" s="99"/>
      <c r="ES5" s="99"/>
      <c r="ET5" s="99"/>
      <c r="EU5" s="99"/>
      <c r="EV5" s="99"/>
      <c r="EW5" s="99"/>
      <c r="EX5" s="99"/>
      <c r="EY5" s="99"/>
      <c r="EZ5" s="99"/>
      <c r="FA5" s="99"/>
      <c r="FB5" s="99"/>
      <c r="FC5" s="99"/>
      <c r="FD5" s="99"/>
      <c r="FE5" s="99"/>
      <c r="FF5" s="99"/>
      <c r="FG5" s="99"/>
      <c r="FH5" s="99"/>
      <c r="FI5" s="99"/>
      <c r="FJ5" s="99"/>
      <c r="FK5" s="99"/>
      <c r="FL5" s="99"/>
      <c r="FM5" s="99"/>
      <c r="FN5" s="99"/>
      <c r="FO5" s="99"/>
      <c r="FP5" s="99"/>
      <c r="FQ5" s="99"/>
      <c r="FR5" s="99"/>
      <c r="FS5" s="99"/>
      <c r="FT5" s="99"/>
      <c r="FU5" s="99"/>
      <c r="FV5" s="99"/>
      <c r="FW5" s="99"/>
      <c r="FX5" s="99"/>
      <c r="FY5" s="99"/>
      <c r="FZ5" s="99"/>
      <c r="GA5" s="99"/>
      <c r="GB5" s="99"/>
      <c r="GC5" s="99"/>
      <c r="GD5" s="99"/>
      <c r="GE5" s="99"/>
      <c r="GF5" s="99"/>
      <c r="GG5" s="99"/>
      <c r="GH5" s="99"/>
      <c r="GI5" s="99"/>
      <c r="GJ5" s="99"/>
      <c r="GK5" s="99"/>
      <c r="GL5" s="99"/>
      <c r="GM5" s="99"/>
      <c r="GN5" s="99"/>
      <c r="GO5" s="99"/>
      <c r="GP5" s="99"/>
      <c r="GQ5" s="99"/>
      <c r="GR5" s="99"/>
      <c r="GS5" s="99"/>
      <c r="GT5" s="99"/>
      <c r="GU5" s="99"/>
      <c r="GV5" s="99"/>
      <c r="GW5" s="99"/>
      <c r="GX5" s="99"/>
      <c r="GY5" s="99"/>
      <c r="GZ5" s="99"/>
      <c r="HA5" s="99"/>
      <c r="HB5" s="99"/>
      <c r="HC5" s="99"/>
      <c r="HD5" s="99"/>
      <c r="HE5" s="99"/>
      <c r="HF5" s="99"/>
      <c r="HG5" s="99"/>
      <c r="HH5" s="99"/>
      <c r="HI5" s="99"/>
      <c r="HJ5" s="99"/>
      <c r="HK5" s="99"/>
      <c r="HL5" s="99"/>
      <c r="HM5" s="99"/>
      <c r="HN5" s="99"/>
      <c r="HO5" s="99"/>
      <c r="HP5" s="99"/>
      <c r="HQ5" s="99"/>
      <c r="HR5" s="99"/>
      <c r="HS5" s="99"/>
      <c r="HT5" s="99"/>
      <c r="HU5" s="99"/>
      <c r="HV5" s="99"/>
      <c r="HW5" s="99"/>
      <c r="HX5" s="99"/>
      <c r="HY5" s="99"/>
      <c r="HZ5" s="99"/>
      <c r="IA5" s="99"/>
      <c r="IB5" s="99"/>
      <c r="IC5" s="99"/>
      <c r="ID5" s="99"/>
      <c r="IE5" s="99"/>
    </row>
    <row r="6" spans="2:239" ht="31.5" customHeight="1">
      <c r="B6" s="110" t="s">
        <v>126</v>
      </c>
      <c r="C6" s="102">
        <f>C7+C8+C11</f>
        <v>18.57</v>
      </c>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c r="ER6" s="99"/>
      <c r="ES6" s="99"/>
      <c r="ET6" s="99"/>
      <c r="EU6" s="99"/>
      <c r="EV6" s="99"/>
      <c r="EW6" s="99"/>
      <c r="EX6" s="99"/>
      <c r="EY6" s="99"/>
      <c r="EZ6" s="99"/>
      <c r="FA6" s="99"/>
      <c r="FB6" s="99"/>
      <c r="FC6" s="99"/>
      <c r="FD6" s="99"/>
      <c r="FE6" s="99"/>
      <c r="FF6" s="99"/>
      <c r="FG6" s="99"/>
      <c r="FH6" s="99"/>
      <c r="FI6" s="99"/>
      <c r="FJ6" s="99"/>
      <c r="FK6" s="99"/>
      <c r="FL6" s="99"/>
      <c r="FM6" s="99"/>
      <c r="FN6" s="99"/>
      <c r="FO6" s="99"/>
      <c r="FP6" s="99"/>
      <c r="FQ6" s="99"/>
      <c r="FR6" s="99"/>
      <c r="FS6" s="99"/>
      <c r="FT6" s="99"/>
      <c r="FU6" s="99"/>
      <c r="FV6" s="99"/>
      <c r="FW6" s="99"/>
      <c r="FX6" s="99"/>
      <c r="FY6" s="99"/>
      <c r="FZ6" s="99"/>
      <c r="GA6" s="99"/>
      <c r="GB6" s="99"/>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c r="HC6" s="99"/>
      <c r="HD6" s="99"/>
      <c r="HE6" s="99"/>
      <c r="HF6" s="99"/>
      <c r="HG6" s="99"/>
      <c r="HH6" s="99"/>
      <c r="HI6" s="99"/>
      <c r="HJ6" s="99"/>
      <c r="HK6" s="99"/>
      <c r="HL6" s="99"/>
      <c r="HM6" s="99"/>
      <c r="HN6" s="99"/>
      <c r="HO6" s="99"/>
      <c r="HP6" s="99"/>
      <c r="HQ6" s="99"/>
      <c r="HR6" s="99"/>
      <c r="HS6" s="99"/>
      <c r="HT6" s="99"/>
      <c r="HU6" s="99"/>
      <c r="HV6" s="99"/>
      <c r="HW6" s="99"/>
      <c r="HX6" s="99"/>
      <c r="HY6" s="99"/>
      <c r="HZ6" s="99"/>
      <c r="IA6" s="99"/>
      <c r="IB6" s="99"/>
      <c r="IC6" s="99"/>
      <c r="ID6" s="99"/>
      <c r="IE6" s="99"/>
    </row>
    <row r="7" spans="2:239" ht="46.5" customHeight="1">
      <c r="B7" s="111" t="s">
        <v>127</v>
      </c>
      <c r="C7" s="102"/>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c r="IE7" s="99"/>
    </row>
    <row r="8" spans="2:239" ht="48" customHeight="1">
      <c r="B8" s="111" t="s">
        <v>128</v>
      </c>
      <c r="C8" s="102">
        <v>17.64</v>
      </c>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c r="ER8" s="99"/>
      <c r="ES8" s="99"/>
      <c r="ET8" s="99"/>
      <c r="EU8" s="99"/>
      <c r="EV8" s="99"/>
      <c r="EW8" s="99"/>
      <c r="EX8" s="99"/>
      <c r="EY8" s="99"/>
      <c r="EZ8" s="99"/>
      <c r="FA8" s="99"/>
      <c r="FB8" s="99"/>
      <c r="FC8" s="99"/>
      <c r="FD8" s="99"/>
      <c r="FE8" s="99"/>
      <c r="FF8" s="99"/>
      <c r="FG8" s="99"/>
      <c r="FH8" s="99"/>
      <c r="FI8" s="99"/>
      <c r="FJ8" s="99"/>
      <c r="FK8" s="99"/>
      <c r="FL8" s="99"/>
      <c r="FM8" s="99"/>
      <c r="FN8" s="99"/>
      <c r="FO8" s="99"/>
      <c r="FP8" s="99"/>
      <c r="FQ8" s="99"/>
      <c r="FR8" s="99"/>
      <c r="FS8" s="99"/>
      <c r="FT8" s="99"/>
      <c r="FU8" s="99"/>
      <c r="FV8" s="99"/>
      <c r="FW8" s="99"/>
      <c r="FX8" s="99"/>
      <c r="FY8" s="99"/>
      <c r="FZ8" s="99"/>
      <c r="GA8" s="99"/>
      <c r="GB8" s="99"/>
      <c r="GC8" s="99"/>
      <c r="GD8" s="99"/>
      <c r="GE8" s="99"/>
      <c r="GF8" s="99"/>
      <c r="GG8" s="99"/>
      <c r="GH8" s="99"/>
      <c r="GI8" s="99"/>
      <c r="GJ8" s="99"/>
      <c r="GK8" s="99"/>
      <c r="GL8" s="99"/>
      <c r="GM8" s="99"/>
      <c r="GN8" s="99"/>
      <c r="GO8" s="99"/>
      <c r="GP8" s="99"/>
      <c r="GQ8" s="99"/>
      <c r="GR8" s="99"/>
      <c r="GS8" s="99"/>
      <c r="GT8" s="99"/>
      <c r="GU8" s="99"/>
      <c r="GV8" s="99"/>
      <c r="GW8" s="99"/>
      <c r="GX8" s="99"/>
      <c r="GY8" s="99"/>
      <c r="GZ8" s="99"/>
      <c r="HA8" s="99"/>
      <c r="HB8" s="99"/>
      <c r="HC8" s="99"/>
      <c r="HD8" s="99"/>
      <c r="HE8" s="99"/>
      <c r="HF8" s="99"/>
      <c r="HG8" s="99"/>
      <c r="HH8" s="99"/>
      <c r="HI8" s="99"/>
      <c r="HJ8" s="99"/>
      <c r="HK8" s="99"/>
      <c r="HL8" s="99"/>
      <c r="HM8" s="99"/>
      <c r="HN8" s="99"/>
      <c r="HO8" s="99"/>
      <c r="HP8" s="99"/>
      <c r="HQ8" s="99"/>
      <c r="HR8" s="99"/>
      <c r="HS8" s="99"/>
      <c r="HT8" s="99"/>
      <c r="HU8" s="99"/>
      <c r="HV8" s="99"/>
      <c r="HW8" s="99"/>
      <c r="HX8" s="99"/>
      <c r="HY8" s="99"/>
      <c r="HZ8" s="99"/>
      <c r="IA8" s="99"/>
      <c r="IB8" s="99"/>
      <c r="IC8" s="99"/>
      <c r="ID8" s="99"/>
      <c r="IE8" s="99"/>
    </row>
    <row r="9" spans="2:239" ht="45.75" customHeight="1">
      <c r="B9" s="111" t="s">
        <v>129</v>
      </c>
      <c r="C9" s="102"/>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c r="ER9" s="99"/>
      <c r="ES9" s="99"/>
      <c r="ET9" s="99"/>
      <c r="EU9" s="99"/>
      <c r="EV9" s="99"/>
      <c r="EW9" s="99"/>
      <c r="EX9" s="99"/>
      <c r="EY9" s="99"/>
      <c r="EZ9" s="99"/>
      <c r="FA9" s="99"/>
      <c r="FB9" s="99"/>
      <c r="FC9" s="99"/>
      <c r="FD9" s="99"/>
      <c r="FE9" s="99"/>
      <c r="FF9" s="99"/>
      <c r="FG9" s="99"/>
      <c r="FH9" s="99"/>
      <c r="FI9" s="99"/>
      <c r="FJ9" s="99"/>
      <c r="FK9" s="99"/>
      <c r="FL9" s="99"/>
      <c r="FM9" s="99"/>
      <c r="FN9" s="99"/>
      <c r="FO9" s="99"/>
      <c r="FP9" s="99"/>
      <c r="FQ9" s="99"/>
      <c r="FR9" s="99"/>
      <c r="FS9" s="99"/>
      <c r="FT9" s="99"/>
      <c r="FU9" s="99"/>
      <c r="FV9" s="99"/>
      <c r="FW9" s="99"/>
      <c r="FX9" s="99"/>
      <c r="FY9" s="99"/>
      <c r="FZ9" s="99"/>
      <c r="GA9" s="99"/>
      <c r="GB9" s="99"/>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c r="HC9" s="99"/>
      <c r="HD9" s="99"/>
      <c r="HE9" s="99"/>
      <c r="HF9" s="99"/>
      <c r="HG9" s="99"/>
      <c r="HH9" s="99"/>
      <c r="HI9" s="99"/>
      <c r="HJ9" s="99"/>
      <c r="HK9" s="99"/>
      <c r="HL9" s="99"/>
      <c r="HM9" s="99"/>
      <c r="HN9" s="99"/>
      <c r="HO9" s="99"/>
      <c r="HP9" s="99"/>
      <c r="HQ9" s="99"/>
      <c r="HR9" s="99"/>
      <c r="HS9" s="99"/>
      <c r="HT9" s="99"/>
      <c r="HU9" s="99"/>
      <c r="HV9" s="99"/>
      <c r="HW9" s="99"/>
      <c r="HX9" s="99"/>
      <c r="HY9" s="99"/>
      <c r="HZ9" s="99"/>
      <c r="IA9" s="99"/>
      <c r="IB9" s="99"/>
      <c r="IC9" s="99"/>
      <c r="ID9" s="99"/>
      <c r="IE9" s="99"/>
    </row>
    <row r="10" spans="2:239" ht="45" customHeight="1">
      <c r="B10" s="111" t="s">
        <v>130</v>
      </c>
      <c r="C10" s="102">
        <v>17.64</v>
      </c>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c r="ER10" s="99"/>
      <c r="ES10" s="99"/>
      <c r="ET10" s="99"/>
      <c r="EU10" s="99"/>
      <c r="EV10" s="99"/>
      <c r="EW10" s="99"/>
      <c r="EX10" s="99"/>
      <c r="EY10" s="99"/>
      <c r="EZ10" s="99"/>
      <c r="FA10" s="99"/>
      <c r="FB10" s="99"/>
      <c r="FC10" s="99"/>
      <c r="FD10" s="99"/>
      <c r="FE10" s="99"/>
      <c r="FF10" s="99"/>
      <c r="FG10" s="99"/>
      <c r="FH10" s="99"/>
      <c r="FI10" s="99"/>
      <c r="FJ10" s="99"/>
      <c r="FK10" s="99"/>
      <c r="FL10" s="99"/>
      <c r="FM10" s="99"/>
      <c r="FN10" s="99"/>
      <c r="FO10" s="99"/>
      <c r="FP10" s="99"/>
      <c r="FQ10" s="99"/>
      <c r="FR10" s="99"/>
      <c r="FS10" s="99"/>
      <c r="FT10" s="99"/>
      <c r="FU10" s="99"/>
      <c r="FV10" s="99"/>
      <c r="FW10" s="99"/>
      <c r="FX10" s="99"/>
      <c r="FY10" s="99"/>
      <c r="FZ10" s="99"/>
      <c r="GA10" s="99"/>
      <c r="GB10" s="99"/>
      <c r="GC10" s="99"/>
      <c r="GD10" s="99"/>
      <c r="GE10" s="99"/>
      <c r="GF10" s="99"/>
      <c r="GG10" s="99"/>
      <c r="GH10" s="99"/>
      <c r="GI10" s="99"/>
      <c r="GJ10" s="99"/>
      <c r="GK10" s="99"/>
      <c r="GL10" s="99"/>
      <c r="GM10" s="99"/>
      <c r="GN10" s="99"/>
      <c r="GO10" s="99"/>
      <c r="GP10" s="99"/>
      <c r="GQ10" s="99"/>
      <c r="GR10" s="99"/>
      <c r="GS10" s="99"/>
      <c r="GT10" s="99"/>
      <c r="GU10" s="99"/>
      <c r="GV10" s="99"/>
      <c r="GW10" s="99"/>
      <c r="GX10" s="99"/>
      <c r="GY10" s="99"/>
      <c r="GZ10" s="99"/>
      <c r="HA10" s="99"/>
      <c r="HB10" s="99"/>
      <c r="HC10" s="99"/>
      <c r="HD10" s="99"/>
      <c r="HE10" s="99"/>
      <c r="HF10" s="99"/>
      <c r="HG10" s="99"/>
      <c r="HH10" s="99"/>
      <c r="HI10" s="99"/>
      <c r="HJ10" s="99"/>
      <c r="HK10" s="99"/>
      <c r="HL10" s="99"/>
      <c r="HM10" s="99"/>
      <c r="HN10" s="99"/>
      <c r="HO10" s="99"/>
      <c r="HP10" s="99"/>
      <c r="HQ10" s="99"/>
      <c r="HR10" s="99"/>
      <c r="HS10" s="99"/>
      <c r="HT10" s="99"/>
      <c r="HU10" s="99"/>
      <c r="HV10" s="99"/>
      <c r="HW10" s="99"/>
      <c r="HX10" s="99"/>
      <c r="HY10" s="99"/>
      <c r="HZ10" s="99"/>
      <c r="IA10" s="99"/>
      <c r="IB10" s="99"/>
      <c r="IC10" s="99"/>
      <c r="ID10" s="99"/>
      <c r="IE10" s="99"/>
    </row>
    <row r="11" spans="2:239" ht="47.25" customHeight="1">
      <c r="B11" s="111" t="s">
        <v>131</v>
      </c>
      <c r="C11" s="102">
        <v>0.93</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c r="ER11" s="99"/>
      <c r="ES11" s="99"/>
      <c r="ET11" s="99"/>
      <c r="EU11" s="99"/>
      <c r="EV11" s="99"/>
      <c r="EW11" s="99"/>
      <c r="EX11" s="99"/>
      <c r="EY11" s="99"/>
      <c r="EZ11" s="99"/>
      <c r="FA11" s="99"/>
      <c r="FB11" s="99"/>
      <c r="FC11" s="99"/>
      <c r="FD11" s="99"/>
      <c r="FE11" s="99"/>
      <c r="FF11" s="99"/>
      <c r="FG11" s="99"/>
      <c r="FH11" s="99"/>
      <c r="FI11" s="99"/>
      <c r="FJ11" s="99"/>
      <c r="FK11" s="99"/>
      <c r="FL11" s="99"/>
      <c r="FM11" s="99"/>
      <c r="FN11" s="99"/>
      <c r="FO11" s="99"/>
      <c r="FP11" s="99"/>
      <c r="FQ11" s="99"/>
      <c r="FR11" s="99"/>
      <c r="FS11" s="99"/>
      <c r="FT11" s="99"/>
      <c r="FU11" s="99"/>
      <c r="FV11" s="99"/>
      <c r="FW11" s="99"/>
      <c r="FX11" s="99"/>
      <c r="FY11" s="99"/>
      <c r="FZ11" s="99"/>
      <c r="GA11" s="99"/>
      <c r="GB11" s="99"/>
      <c r="GC11" s="99"/>
      <c r="GD11" s="99"/>
      <c r="GE11" s="99"/>
      <c r="GF11" s="99"/>
      <c r="GG11" s="99"/>
      <c r="GH11" s="99"/>
      <c r="GI11" s="99"/>
      <c r="GJ11" s="99"/>
      <c r="GK11" s="99"/>
      <c r="GL11" s="99"/>
      <c r="GM11" s="99"/>
      <c r="GN11" s="99"/>
      <c r="GO11" s="99"/>
      <c r="GP11" s="99"/>
      <c r="GQ11" s="99"/>
      <c r="GR11" s="99"/>
      <c r="GS11" s="99"/>
      <c r="GT11" s="99"/>
      <c r="GU11" s="99"/>
      <c r="GV11" s="99"/>
      <c r="GW11" s="99"/>
      <c r="GX11" s="99"/>
      <c r="GY11" s="99"/>
      <c r="GZ11" s="99"/>
      <c r="HA11" s="99"/>
      <c r="HB11" s="99"/>
      <c r="HC11" s="99"/>
      <c r="HD11" s="99"/>
      <c r="HE11" s="99"/>
      <c r="HF11" s="99"/>
      <c r="HG11" s="99"/>
      <c r="HH11" s="99"/>
      <c r="HI11" s="99"/>
      <c r="HJ11" s="99"/>
      <c r="HK11" s="99"/>
      <c r="HL11" s="99"/>
      <c r="HM11" s="99"/>
      <c r="HN11" s="99"/>
      <c r="HO11" s="99"/>
      <c r="HP11" s="99"/>
      <c r="HQ11" s="99"/>
      <c r="HR11" s="99"/>
      <c r="HS11" s="99"/>
      <c r="HT11" s="99"/>
      <c r="HU11" s="99"/>
      <c r="HV11" s="99"/>
      <c r="HW11" s="99"/>
      <c r="HX11" s="99"/>
      <c r="HY11" s="99"/>
      <c r="HZ11" s="99"/>
      <c r="IA11" s="99"/>
      <c r="IB11" s="99"/>
      <c r="IC11" s="99"/>
      <c r="ID11" s="99"/>
      <c r="IE11" s="99"/>
    </row>
    <row r="12" spans="2:239" ht="29.25" customHeight="1">
      <c r="B12" s="110" t="s">
        <v>132</v>
      </c>
      <c r="C12" s="102"/>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c r="GH12" s="99"/>
      <c r="GI12" s="99"/>
      <c r="GJ12" s="99"/>
      <c r="GK12" s="99"/>
      <c r="GL12" s="99"/>
      <c r="GM12" s="99"/>
      <c r="GN12" s="99"/>
      <c r="GO12" s="99"/>
      <c r="GP12" s="99"/>
      <c r="GQ12" s="99"/>
      <c r="GR12" s="99"/>
      <c r="GS12" s="99"/>
      <c r="GT12" s="99"/>
      <c r="GU12" s="99"/>
      <c r="GV12" s="99"/>
      <c r="GW12" s="99"/>
      <c r="GX12" s="99"/>
      <c r="GY12" s="99"/>
      <c r="GZ12" s="99"/>
      <c r="HA12" s="99"/>
      <c r="HB12" s="99"/>
      <c r="HC12" s="99"/>
      <c r="HD12" s="99"/>
      <c r="HE12" s="99"/>
      <c r="HF12" s="99"/>
      <c r="HG12" s="99"/>
      <c r="HH12" s="99"/>
      <c r="HI12" s="99"/>
      <c r="HJ12" s="99"/>
      <c r="HK12" s="99"/>
      <c r="HL12" s="99"/>
      <c r="HM12" s="99"/>
      <c r="HN12" s="99"/>
      <c r="HO12" s="99"/>
      <c r="HP12" s="99"/>
      <c r="HQ12" s="99"/>
      <c r="HR12" s="99"/>
      <c r="HS12" s="99"/>
      <c r="HT12" s="99"/>
      <c r="HU12" s="99"/>
      <c r="HV12" s="99"/>
      <c r="HW12" s="99"/>
      <c r="HX12" s="99"/>
      <c r="HY12" s="99"/>
      <c r="HZ12" s="99"/>
      <c r="IA12" s="99"/>
      <c r="IB12" s="99"/>
      <c r="IC12" s="99"/>
      <c r="ID12" s="99"/>
      <c r="IE12" s="99"/>
    </row>
    <row r="13" spans="2:239" ht="49.5" customHeight="1">
      <c r="B13" s="111" t="s">
        <v>133</v>
      </c>
      <c r="C13" s="102"/>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row>
    <row r="14" spans="2:239" ht="53.25" customHeight="1">
      <c r="B14" s="111" t="s">
        <v>134</v>
      </c>
      <c r="C14" s="102"/>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row>
    <row r="15" spans="2:239" ht="46.5" customHeight="1">
      <c r="B15" s="111" t="s">
        <v>135</v>
      </c>
      <c r="C15" s="102"/>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row>
    <row r="16" spans="2:239" ht="47.25" customHeight="1">
      <c r="B16" s="111" t="s">
        <v>136</v>
      </c>
      <c r="C16" s="102">
        <v>51</v>
      </c>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c r="ER16" s="99"/>
      <c r="ES16" s="99"/>
      <c r="ET16" s="99"/>
      <c r="EU16" s="99"/>
      <c r="EV16" s="99"/>
      <c r="EW16" s="99"/>
      <c r="EX16" s="99"/>
      <c r="EY16" s="99"/>
      <c r="EZ16" s="99"/>
      <c r="FA16" s="99"/>
      <c r="FB16" s="99"/>
      <c r="FC16" s="99"/>
      <c r="FD16" s="99"/>
      <c r="FE16" s="99"/>
      <c r="FF16" s="99"/>
      <c r="FG16" s="99"/>
      <c r="FH16" s="99"/>
      <c r="FI16" s="99"/>
      <c r="FJ16" s="99"/>
      <c r="FK16" s="99"/>
      <c r="FL16" s="99"/>
      <c r="FM16" s="99"/>
      <c r="FN16" s="99"/>
      <c r="FO16" s="99"/>
      <c r="FP16" s="99"/>
      <c r="FQ16" s="99"/>
      <c r="FR16" s="99"/>
      <c r="FS16" s="99"/>
      <c r="FT16" s="99"/>
      <c r="FU16" s="99"/>
      <c r="FV16" s="99"/>
      <c r="FW16" s="99"/>
      <c r="FX16" s="99"/>
      <c r="FY16" s="99"/>
      <c r="FZ16" s="99"/>
      <c r="GA16" s="99"/>
      <c r="GB16" s="99"/>
      <c r="GC16" s="99"/>
      <c r="GD16" s="99"/>
      <c r="GE16" s="99"/>
      <c r="GF16" s="99"/>
      <c r="GG16" s="99"/>
      <c r="GH16" s="99"/>
      <c r="GI16" s="99"/>
      <c r="GJ16" s="99"/>
      <c r="GK16" s="99"/>
      <c r="GL16" s="99"/>
      <c r="GM16" s="99"/>
      <c r="GN16" s="99"/>
      <c r="GO16" s="99"/>
      <c r="GP16" s="99"/>
      <c r="GQ16" s="99"/>
      <c r="GR16" s="99"/>
      <c r="GS16" s="99"/>
      <c r="GT16" s="99"/>
      <c r="GU16" s="99"/>
      <c r="GV16" s="99"/>
      <c r="GW16" s="99"/>
      <c r="GX16" s="99"/>
      <c r="GY16" s="99"/>
      <c r="GZ16" s="99"/>
      <c r="HA16" s="99"/>
      <c r="HB16" s="99"/>
      <c r="HC16" s="99"/>
      <c r="HD16" s="99"/>
      <c r="HE16" s="99"/>
      <c r="HF16" s="99"/>
      <c r="HG16" s="99"/>
      <c r="HH16" s="99"/>
      <c r="HI16" s="99"/>
      <c r="HJ16" s="99"/>
      <c r="HK16" s="99"/>
      <c r="HL16" s="99"/>
      <c r="HM16" s="99"/>
      <c r="HN16" s="99"/>
      <c r="HO16" s="99"/>
      <c r="HP16" s="99"/>
      <c r="HQ16" s="99"/>
      <c r="HR16" s="99"/>
      <c r="HS16" s="99"/>
      <c r="HT16" s="99"/>
      <c r="HU16" s="99"/>
      <c r="HV16" s="99"/>
      <c r="HW16" s="99"/>
      <c r="HX16" s="99"/>
      <c r="HY16" s="99"/>
      <c r="HZ16" s="99"/>
      <c r="IA16" s="99"/>
      <c r="IB16" s="99"/>
      <c r="IC16" s="99"/>
      <c r="ID16" s="99"/>
      <c r="IE16" s="99"/>
    </row>
    <row r="17" spans="2:4" ht="48.75" customHeight="1">
      <c r="B17" s="111" t="s">
        <v>137</v>
      </c>
      <c r="C17" s="102">
        <v>15</v>
      </c>
      <c r="D17" s="99"/>
    </row>
    <row r="18" spans="2:4" ht="48.75" customHeight="1">
      <c r="B18" s="111" t="s">
        <v>138</v>
      </c>
      <c r="C18" s="102">
        <v>103</v>
      </c>
      <c r="D18" s="99"/>
    </row>
    <row r="19" spans="2:4">
      <c r="B19" s="112" t="s">
        <v>141</v>
      </c>
      <c r="C19" s="112"/>
      <c r="D19" s="104"/>
    </row>
    <row r="20" spans="2:4" ht="15.75" customHeight="1">
      <c r="B20" s="113" t="s">
        <v>142</v>
      </c>
      <c r="C20" s="113"/>
      <c r="D20" s="104"/>
    </row>
    <row r="21" spans="2:4" ht="27.75" customHeight="1">
      <c r="B21" s="307" t="s">
        <v>143</v>
      </c>
      <c r="C21" s="307"/>
      <c r="D21" s="104"/>
    </row>
  </sheetData>
  <mergeCells count="3">
    <mergeCell ref="D4:E4"/>
    <mergeCell ref="B2:C2"/>
    <mergeCell ref="B21:C21"/>
  </mergeCells>
  <phoneticPr fontId="2" type="noConversion"/>
  <printOptions horizontalCentered="1"/>
  <pageMargins left="0.35433070866141736" right="0.35433070866141736" top="0.78740157480314965" bottom="0.78740157480314965" header="0.51181102362204722" footer="0.19685039370078741"/>
  <pageSetup paperSize="9" scale="91" orientation="portrait"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C3" sqref="C3"/>
    </sheetView>
  </sheetViews>
  <sheetFormatPr defaultRowHeight="14.25"/>
  <cols>
    <col min="1" max="2" width="4.625" style="34" customWidth="1"/>
    <col min="3" max="3" width="15.625" style="34" customWidth="1"/>
    <col min="4" max="9" width="16.625" style="34" customWidth="1"/>
    <col min="10" max="16384" width="9" style="34"/>
  </cols>
  <sheetData>
    <row r="1" spans="1:9" s="23" customFormat="1" ht="30" customHeight="1">
      <c r="A1" s="284" t="s">
        <v>76</v>
      </c>
      <c r="B1" s="268"/>
      <c r="C1" s="268"/>
      <c r="D1" s="268"/>
      <c r="E1" s="268"/>
      <c r="F1" s="268"/>
      <c r="G1" s="268"/>
      <c r="H1" s="268"/>
      <c r="I1" s="268"/>
    </row>
    <row r="2" spans="1:9" s="25" customFormat="1" ht="11.1" customHeight="1">
      <c r="A2" s="24"/>
      <c r="B2" s="24"/>
      <c r="C2" s="24"/>
      <c r="I2" s="81" t="s">
        <v>75</v>
      </c>
    </row>
    <row r="3" spans="1:9" s="25" customFormat="1" ht="15" customHeight="1" thickBot="1">
      <c r="A3" s="6" t="s">
        <v>51</v>
      </c>
      <c r="B3" s="24"/>
      <c r="C3" s="24" t="s">
        <v>241</v>
      </c>
      <c r="D3" s="35"/>
      <c r="E3" s="35"/>
      <c r="F3" s="35"/>
      <c r="G3" s="35"/>
      <c r="H3" s="48"/>
      <c r="I3" s="81" t="s">
        <v>48</v>
      </c>
    </row>
    <row r="4" spans="1:9" s="26" customFormat="1" ht="20.25" customHeight="1">
      <c r="A4" s="285" t="s">
        <v>45</v>
      </c>
      <c r="B4" s="286"/>
      <c r="C4" s="286"/>
      <c r="D4" s="287" t="s">
        <v>87</v>
      </c>
      <c r="E4" s="280" t="s">
        <v>54</v>
      </c>
      <c r="F4" s="309" t="s">
        <v>58</v>
      </c>
      <c r="G4" s="310"/>
      <c r="H4" s="310"/>
      <c r="I4" s="308" t="s">
        <v>56</v>
      </c>
    </row>
    <row r="5" spans="1:9" s="26" customFormat="1" ht="27" customHeight="1">
      <c r="A5" s="294" t="s">
        <v>85</v>
      </c>
      <c r="B5" s="283"/>
      <c r="C5" s="283" t="s">
        <v>35</v>
      </c>
      <c r="D5" s="288"/>
      <c r="E5" s="291"/>
      <c r="F5" s="311" t="s">
        <v>59</v>
      </c>
      <c r="G5" s="311" t="s">
        <v>57</v>
      </c>
      <c r="H5" s="312" t="s">
        <v>55</v>
      </c>
      <c r="I5" s="293"/>
    </row>
    <row r="6" spans="1:9" s="26" customFormat="1" ht="18" customHeight="1">
      <c r="A6" s="282"/>
      <c r="B6" s="283"/>
      <c r="C6" s="283"/>
      <c r="D6" s="288"/>
      <c r="E6" s="291"/>
      <c r="F6" s="291"/>
      <c r="G6" s="311"/>
      <c r="H6" s="312"/>
      <c r="I6" s="293"/>
    </row>
    <row r="7" spans="1:9" s="26" customFormat="1" ht="22.5" customHeight="1">
      <c r="A7" s="282"/>
      <c r="B7" s="283"/>
      <c r="C7" s="283"/>
      <c r="D7" s="289"/>
      <c r="E7" s="272"/>
      <c r="F7" s="272"/>
      <c r="G7" s="281"/>
      <c r="H7" s="313"/>
      <c r="I7" s="274"/>
    </row>
    <row r="8" spans="1:9" s="26" customFormat="1" ht="22.5" customHeight="1">
      <c r="A8" s="278" t="s">
        <v>36</v>
      </c>
      <c r="B8" s="301"/>
      <c r="C8" s="279"/>
      <c r="D8" s="27">
        <v>1</v>
      </c>
      <c r="E8" s="27">
        <v>2</v>
      </c>
      <c r="F8" s="27">
        <v>3</v>
      </c>
      <c r="G8" s="27">
        <v>4</v>
      </c>
      <c r="H8" s="50">
        <v>5</v>
      </c>
      <c r="I8" s="28">
        <v>6</v>
      </c>
    </row>
    <row r="9" spans="1:9" s="26" customFormat="1" ht="22.5" customHeight="1">
      <c r="A9" s="314" t="s">
        <v>47</v>
      </c>
      <c r="B9" s="315"/>
      <c r="C9" s="316"/>
      <c r="D9" s="40"/>
      <c r="E9" s="40">
        <v>4</v>
      </c>
      <c r="F9" s="40">
        <v>4</v>
      </c>
      <c r="G9" s="40">
        <v>4</v>
      </c>
      <c r="H9" s="51"/>
      <c r="I9" s="41"/>
    </row>
    <row r="10" spans="1:9" s="31" customFormat="1" ht="24" customHeight="1">
      <c r="A10" s="282">
        <v>2121399</v>
      </c>
      <c r="B10" s="283"/>
      <c r="C10" s="164" t="s">
        <v>194</v>
      </c>
      <c r="D10" s="42"/>
      <c r="E10" s="165">
        <v>4</v>
      </c>
      <c r="F10" s="42"/>
      <c r="G10" s="40">
        <v>4</v>
      </c>
      <c r="H10" s="52"/>
      <c r="I10" s="44"/>
    </row>
    <row r="11" spans="1:9" s="31" customFormat="1" ht="22.5" customHeight="1">
      <c r="A11" s="282"/>
      <c r="B11" s="283"/>
      <c r="C11" s="30"/>
      <c r="D11" s="42"/>
      <c r="E11" s="42"/>
      <c r="F11" s="42"/>
      <c r="G11" s="42"/>
      <c r="H11" s="53"/>
      <c r="I11" s="44"/>
    </row>
    <row r="12" spans="1:9" s="31" customFormat="1" ht="22.5" customHeight="1">
      <c r="A12" s="282"/>
      <c r="B12" s="283"/>
      <c r="C12" s="29"/>
      <c r="D12" s="42"/>
      <c r="E12" s="42"/>
      <c r="F12" s="42"/>
      <c r="G12" s="42"/>
      <c r="H12" s="53"/>
      <c r="I12" s="44"/>
    </row>
    <row r="13" spans="1:9" s="31" customFormat="1" ht="22.5" customHeight="1">
      <c r="A13" s="282"/>
      <c r="B13" s="283"/>
      <c r="C13" s="30"/>
      <c r="D13" s="42"/>
      <c r="E13" s="42"/>
      <c r="F13" s="42"/>
      <c r="G13" s="42"/>
      <c r="H13" s="53"/>
      <c r="I13" s="44"/>
    </row>
    <row r="14" spans="1:9" s="31" customFormat="1" ht="22.5" customHeight="1">
      <c r="A14" s="282"/>
      <c r="B14" s="283"/>
      <c r="C14" s="30"/>
      <c r="D14" s="42"/>
      <c r="E14" s="42"/>
      <c r="F14" s="42"/>
      <c r="G14" s="42"/>
      <c r="H14" s="53"/>
      <c r="I14" s="44"/>
    </row>
    <row r="15" spans="1:9" s="31" customFormat="1" ht="22.5" customHeight="1" thickBot="1">
      <c r="A15" s="297"/>
      <c r="B15" s="298"/>
      <c r="C15" s="32"/>
      <c r="D15" s="45"/>
      <c r="E15" s="45"/>
      <c r="F15" s="45"/>
      <c r="G15" s="45"/>
      <c r="H15" s="54"/>
      <c r="I15" s="46"/>
    </row>
    <row r="16" spans="1:9" ht="32.25" customHeight="1">
      <c r="A16" s="299" t="s">
        <v>77</v>
      </c>
      <c r="B16" s="300"/>
      <c r="C16" s="300"/>
      <c r="D16" s="300"/>
      <c r="E16" s="300"/>
      <c r="F16" s="300"/>
      <c r="G16" s="300"/>
      <c r="H16" s="300"/>
      <c r="I16" s="300"/>
    </row>
    <row r="17" spans="1:1">
      <c r="A17" s="33"/>
    </row>
    <row r="18" spans="1:1">
      <c r="A18" s="33"/>
    </row>
    <row r="19" spans="1:1">
      <c r="A19" s="33"/>
    </row>
    <row r="20" spans="1:1">
      <c r="A20" s="33"/>
    </row>
  </sheetData>
  <mergeCells count="20">
    <mergeCell ref="A16:I16"/>
    <mergeCell ref="A8:C8"/>
    <mergeCell ref="A9:C9"/>
    <mergeCell ref="A13:B13"/>
    <mergeCell ref="A14:B14"/>
    <mergeCell ref="A1:I1"/>
    <mergeCell ref="A4:C4"/>
    <mergeCell ref="D4:D7"/>
    <mergeCell ref="I4:I7"/>
    <mergeCell ref="A15:B15"/>
    <mergeCell ref="A10:B10"/>
    <mergeCell ref="A5:B7"/>
    <mergeCell ref="A11:B11"/>
    <mergeCell ref="C5:C7"/>
    <mergeCell ref="A12:B12"/>
    <mergeCell ref="E4:E7"/>
    <mergeCell ref="F4:H4"/>
    <mergeCell ref="F5:F7"/>
    <mergeCell ref="G5:G7"/>
    <mergeCell ref="H5:H7"/>
  </mergeCells>
  <phoneticPr fontId="9"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I43"/>
  <sheetViews>
    <sheetView workbookViewId="0">
      <selection activeCell="M29" sqref="M29"/>
    </sheetView>
  </sheetViews>
  <sheetFormatPr defaultRowHeight="14.25"/>
  <cols>
    <col min="1" max="2" width="4.625" style="34" customWidth="1"/>
    <col min="3" max="3" width="18.75" style="34" customWidth="1"/>
    <col min="4" max="4" width="18.625" style="34" customWidth="1"/>
    <col min="5" max="5" width="23.375" style="211" customWidth="1"/>
    <col min="6" max="6" width="18.375" style="34" customWidth="1"/>
    <col min="7" max="7" width="9.5" style="34" bestFit="1" customWidth="1"/>
    <col min="8" max="8" width="13.875" style="34" customWidth="1"/>
    <col min="9" max="9" width="11.625" style="34" bestFit="1" customWidth="1"/>
    <col min="10" max="16384" width="9" style="34"/>
  </cols>
  <sheetData>
    <row r="1" spans="1:6" s="23" customFormat="1" ht="20.25">
      <c r="A1" s="268" t="s">
        <v>79</v>
      </c>
      <c r="B1" s="268"/>
      <c r="C1" s="268"/>
      <c r="D1" s="268"/>
      <c r="E1" s="268"/>
      <c r="F1" s="268"/>
    </row>
    <row r="2" spans="1:6" s="25" customFormat="1" ht="12">
      <c r="A2" s="24"/>
      <c r="B2" s="24"/>
      <c r="C2" s="24"/>
      <c r="E2" s="196"/>
      <c r="F2" s="47" t="s">
        <v>203</v>
      </c>
    </row>
    <row r="3" spans="1:6" s="25" customFormat="1" ht="12.75" thickBot="1">
      <c r="A3" s="6" t="s">
        <v>204</v>
      </c>
      <c r="B3" s="24"/>
      <c r="C3" s="24"/>
      <c r="D3" s="35"/>
      <c r="E3" s="197"/>
      <c r="F3" s="47" t="s">
        <v>48</v>
      </c>
    </row>
    <row r="4" spans="1:6" s="26" customFormat="1">
      <c r="A4" s="285" t="s">
        <v>45</v>
      </c>
      <c r="B4" s="286"/>
      <c r="C4" s="286"/>
      <c r="D4" s="325" t="s">
        <v>60</v>
      </c>
      <c r="E4" s="326" t="s">
        <v>82</v>
      </c>
      <c r="F4" s="273" t="s">
        <v>205</v>
      </c>
    </row>
    <row r="5" spans="1:6" s="26" customFormat="1">
      <c r="A5" s="282" t="s">
        <v>80</v>
      </c>
      <c r="B5" s="283"/>
      <c r="C5" s="283" t="s">
        <v>35</v>
      </c>
      <c r="D5" s="288"/>
      <c r="E5" s="327"/>
      <c r="F5" s="293"/>
    </row>
    <row r="6" spans="1:6" s="26" customFormat="1">
      <c r="A6" s="282"/>
      <c r="B6" s="283"/>
      <c r="C6" s="283"/>
      <c r="D6" s="288"/>
      <c r="E6" s="327"/>
      <c r="F6" s="293"/>
    </row>
    <row r="7" spans="1:6" s="26" customFormat="1">
      <c r="A7" s="282"/>
      <c r="B7" s="283"/>
      <c r="C7" s="283"/>
      <c r="D7" s="289"/>
      <c r="E7" s="328"/>
      <c r="F7" s="274"/>
    </row>
    <row r="8" spans="1:6" s="26" customFormat="1">
      <c r="A8" s="278" t="s">
        <v>36</v>
      </c>
      <c r="B8" s="301"/>
      <c r="C8" s="279"/>
      <c r="D8" s="192">
        <v>1</v>
      </c>
      <c r="E8" s="198">
        <v>2</v>
      </c>
      <c r="F8" s="28">
        <v>3</v>
      </c>
    </row>
    <row r="9" spans="1:6" s="26" customFormat="1">
      <c r="A9" s="278" t="s">
        <v>47</v>
      </c>
      <c r="B9" s="301"/>
      <c r="C9" s="279"/>
      <c r="D9" s="40">
        <f>E9+F9</f>
        <v>1840.9699999999998</v>
      </c>
      <c r="E9" s="199">
        <f>E10+E17+E36</f>
        <v>535.04</v>
      </c>
      <c r="F9" s="41">
        <f>F17+F40+F42</f>
        <v>1305.9299999999998</v>
      </c>
    </row>
    <row r="10" spans="1:6" s="31" customFormat="1">
      <c r="A10" s="282">
        <v>301</v>
      </c>
      <c r="B10" s="283"/>
      <c r="C10" s="29" t="s">
        <v>206</v>
      </c>
      <c r="D10" s="42"/>
      <c r="E10" s="200">
        <v>425.58</v>
      </c>
      <c r="F10" s="44"/>
    </row>
    <row r="11" spans="1:6" s="31" customFormat="1">
      <c r="A11" s="282">
        <v>30101</v>
      </c>
      <c r="B11" s="283"/>
      <c r="C11" s="30" t="s">
        <v>207</v>
      </c>
      <c r="D11" s="42"/>
      <c r="E11" s="200">
        <v>295.32</v>
      </c>
      <c r="F11" s="44"/>
    </row>
    <row r="12" spans="1:6" s="31" customFormat="1">
      <c r="A12" s="282">
        <v>30102</v>
      </c>
      <c r="B12" s="283"/>
      <c r="C12" s="29" t="s">
        <v>208</v>
      </c>
      <c r="D12" s="42"/>
      <c r="E12" s="200">
        <v>69.37</v>
      </c>
      <c r="F12" s="44"/>
    </row>
    <row r="13" spans="1:6" s="31" customFormat="1">
      <c r="A13" s="282">
        <v>30103</v>
      </c>
      <c r="B13" s="283"/>
      <c r="C13" s="30" t="s">
        <v>209</v>
      </c>
      <c r="D13" s="42"/>
      <c r="E13" s="200">
        <v>3.57</v>
      </c>
      <c r="F13" s="44"/>
    </row>
    <row r="14" spans="1:6" s="31" customFormat="1">
      <c r="A14" s="282">
        <v>30104</v>
      </c>
      <c r="B14" s="283"/>
      <c r="C14" s="30" t="s">
        <v>210</v>
      </c>
      <c r="D14" s="42"/>
      <c r="E14" s="200">
        <v>2.2000000000000002</v>
      </c>
      <c r="F14" s="44"/>
    </row>
    <row r="15" spans="1:6" s="31" customFormat="1">
      <c r="A15" s="278">
        <v>30106</v>
      </c>
      <c r="B15" s="279"/>
      <c r="C15" s="30" t="s">
        <v>211</v>
      </c>
      <c r="D15" s="42"/>
      <c r="E15" s="200">
        <v>1.33</v>
      </c>
      <c r="F15" s="44"/>
    </row>
    <row r="16" spans="1:6" s="31" customFormat="1">
      <c r="A16" s="282">
        <v>30107</v>
      </c>
      <c r="B16" s="283"/>
      <c r="C16" s="30" t="s">
        <v>212</v>
      </c>
      <c r="D16" s="42"/>
      <c r="E16" s="200">
        <v>53.79</v>
      </c>
      <c r="F16" s="44"/>
    </row>
    <row r="17" spans="1:8" s="31" customFormat="1">
      <c r="A17" s="282">
        <v>302</v>
      </c>
      <c r="B17" s="283"/>
      <c r="C17" s="29" t="s">
        <v>213</v>
      </c>
      <c r="D17" s="42"/>
      <c r="E17" s="200"/>
      <c r="F17" s="201">
        <v>908.64</v>
      </c>
    </row>
    <row r="18" spans="1:8" s="31" customFormat="1">
      <c r="A18" s="282">
        <v>30201</v>
      </c>
      <c r="B18" s="283"/>
      <c r="C18" s="30" t="s">
        <v>214</v>
      </c>
      <c r="D18" s="42"/>
      <c r="E18" s="30"/>
      <c r="F18" s="201">
        <v>3.09</v>
      </c>
      <c r="H18" s="202"/>
    </row>
    <row r="19" spans="1:8" s="31" customFormat="1">
      <c r="A19" s="282">
        <v>30202</v>
      </c>
      <c r="B19" s="283"/>
      <c r="C19" s="30" t="s">
        <v>215</v>
      </c>
      <c r="D19" s="42"/>
      <c r="E19" s="30"/>
      <c r="F19" s="201">
        <v>0.88</v>
      </c>
      <c r="H19" s="202"/>
    </row>
    <row r="20" spans="1:8" s="31" customFormat="1">
      <c r="A20" s="282">
        <v>30205</v>
      </c>
      <c r="B20" s="283"/>
      <c r="C20" s="30" t="s">
        <v>216</v>
      </c>
      <c r="D20" s="42"/>
      <c r="E20" s="30"/>
      <c r="F20" s="201">
        <v>0.3</v>
      </c>
      <c r="H20" s="202"/>
    </row>
    <row r="21" spans="1:8" s="31" customFormat="1">
      <c r="A21" s="282">
        <v>30206</v>
      </c>
      <c r="B21" s="283"/>
      <c r="C21" s="29" t="s">
        <v>217</v>
      </c>
      <c r="D21" s="42"/>
      <c r="E21" s="30"/>
      <c r="F21" s="201">
        <v>78.91</v>
      </c>
      <c r="H21" s="202"/>
    </row>
    <row r="22" spans="1:8" s="31" customFormat="1">
      <c r="A22" s="282">
        <v>30207</v>
      </c>
      <c r="B22" s="283"/>
      <c r="C22" s="30" t="s">
        <v>218</v>
      </c>
      <c r="D22" s="42"/>
      <c r="E22" s="30"/>
      <c r="F22" s="201">
        <v>1.94</v>
      </c>
      <c r="H22" s="202"/>
    </row>
    <row r="23" spans="1:8" s="31" customFormat="1">
      <c r="A23" s="282">
        <v>30209</v>
      </c>
      <c r="B23" s="283"/>
      <c r="C23" s="30" t="s">
        <v>219</v>
      </c>
      <c r="D23" s="42"/>
      <c r="E23" s="30"/>
      <c r="F23" s="201">
        <v>32.1</v>
      </c>
      <c r="H23" s="202"/>
    </row>
    <row r="24" spans="1:8" s="31" customFormat="1">
      <c r="A24" s="282">
        <v>30211</v>
      </c>
      <c r="B24" s="283"/>
      <c r="C24" s="30" t="s">
        <v>220</v>
      </c>
      <c r="D24" s="42"/>
      <c r="E24" s="30"/>
      <c r="F24" s="201">
        <v>7.49</v>
      </c>
      <c r="H24" s="202"/>
    </row>
    <row r="25" spans="1:8" s="31" customFormat="1">
      <c r="A25" s="282">
        <v>30213</v>
      </c>
      <c r="B25" s="283"/>
      <c r="C25" s="29" t="s">
        <v>221</v>
      </c>
      <c r="D25" s="42"/>
      <c r="E25" s="30"/>
      <c r="F25" s="201">
        <v>3.67</v>
      </c>
      <c r="H25" s="202"/>
    </row>
    <row r="26" spans="1:8" s="31" customFormat="1">
      <c r="A26" s="282">
        <v>30215</v>
      </c>
      <c r="B26" s="283"/>
      <c r="C26" s="30" t="s">
        <v>222</v>
      </c>
      <c r="D26" s="42"/>
      <c r="E26" s="30"/>
      <c r="F26" s="201">
        <v>2.73</v>
      </c>
      <c r="H26" s="202"/>
    </row>
    <row r="27" spans="1:8" s="31" customFormat="1">
      <c r="A27" s="282">
        <v>30216</v>
      </c>
      <c r="B27" s="283"/>
      <c r="C27" s="30" t="s">
        <v>223</v>
      </c>
      <c r="D27" s="42"/>
      <c r="E27" s="30"/>
      <c r="F27" s="201">
        <v>2.02</v>
      </c>
      <c r="H27" s="202"/>
    </row>
    <row r="28" spans="1:8" s="31" customFormat="1">
      <c r="A28" s="282">
        <v>30217</v>
      </c>
      <c r="B28" s="283"/>
      <c r="C28" s="30" t="s">
        <v>224</v>
      </c>
      <c r="D28" s="42"/>
      <c r="E28" s="30"/>
      <c r="F28" s="201">
        <v>0.82</v>
      </c>
      <c r="H28" s="202"/>
    </row>
    <row r="29" spans="1:8" s="31" customFormat="1">
      <c r="A29" s="282">
        <v>30218</v>
      </c>
      <c r="B29" s="283"/>
      <c r="C29" s="29" t="s">
        <v>225</v>
      </c>
      <c r="D29" s="42"/>
      <c r="E29" s="30"/>
      <c r="F29" s="201">
        <v>9.75</v>
      </c>
      <c r="H29" s="202"/>
    </row>
    <row r="30" spans="1:8" s="31" customFormat="1">
      <c r="A30" s="282">
        <v>30226</v>
      </c>
      <c r="B30" s="283"/>
      <c r="C30" s="30" t="s">
        <v>226</v>
      </c>
      <c r="D30" s="42"/>
      <c r="E30" s="30"/>
      <c r="F30" s="201">
        <v>60</v>
      </c>
      <c r="H30" s="202"/>
    </row>
    <row r="31" spans="1:8" s="31" customFormat="1">
      <c r="A31" s="282">
        <v>30227</v>
      </c>
      <c r="B31" s="283"/>
      <c r="C31" s="30" t="s">
        <v>227</v>
      </c>
      <c r="D31" s="42"/>
      <c r="E31" s="30"/>
      <c r="F31" s="201">
        <v>457.04</v>
      </c>
      <c r="H31" s="202"/>
    </row>
    <row r="32" spans="1:8" s="31" customFormat="1">
      <c r="A32" s="282">
        <v>30228</v>
      </c>
      <c r="B32" s="283"/>
      <c r="C32" s="30" t="s">
        <v>228</v>
      </c>
      <c r="D32" s="42"/>
      <c r="E32" s="30"/>
      <c r="F32" s="201">
        <v>2.72</v>
      </c>
      <c r="H32" s="202"/>
    </row>
    <row r="33" spans="1:9" s="31" customFormat="1" ht="18" customHeight="1">
      <c r="A33" s="282">
        <v>30229</v>
      </c>
      <c r="B33" s="283"/>
      <c r="C33" s="29" t="s">
        <v>229</v>
      </c>
      <c r="D33" s="42"/>
      <c r="E33" s="30"/>
      <c r="F33" s="201">
        <v>3.72</v>
      </c>
      <c r="H33" s="202"/>
    </row>
    <row r="34" spans="1:9" s="31" customFormat="1" ht="18" customHeight="1">
      <c r="A34" s="282">
        <v>30231</v>
      </c>
      <c r="B34" s="283"/>
      <c r="C34" s="30" t="s">
        <v>230</v>
      </c>
      <c r="D34" s="42"/>
      <c r="E34" s="30"/>
      <c r="F34" s="201">
        <v>17.64</v>
      </c>
      <c r="H34" s="202"/>
    </row>
    <row r="35" spans="1:9" s="31" customFormat="1" ht="18" customHeight="1">
      <c r="A35" s="282">
        <v>30299</v>
      </c>
      <c r="B35" s="283"/>
      <c r="C35" s="30" t="s">
        <v>231</v>
      </c>
      <c r="D35" s="42"/>
      <c r="E35" s="30"/>
      <c r="F35" s="201">
        <v>223.82</v>
      </c>
      <c r="H35" s="202"/>
    </row>
    <row r="36" spans="1:9" s="31" customFormat="1" ht="18" customHeight="1">
      <c r="A36" s="278">
        <v>303</v>
      </c>
      <c r="B36" s="279"/>
      <c r="C36" s="30" t="s">
        <v>232</v>
      </c>
      <c r="D36" s="42"/>
      <c r="E36" s="200">
        <f>E37+E38+E39</f>
        <v>109.46000000000001</v>
      </c>
      <c r="F36" s="203"/>
    </row>
    <row r="37" spans="1:9" s="31" customFormat="1" ht="18" customHeight="1">
      <c r="A37" s="323">
        <v>30307</v>
      </c>
      <c r="B37" s="324"/>
      <c r="C37" s="30" t="s">
        <v>233</v>
      </c>
      <c r="D37" s="42"/>
      <c r="E37" s="200">
        <v>17.11</v>
      </c>
      <c r="F37" s="203"/>
      <c r="I37" s="202"/>
    </row>
    <row r="38" spans="1:9" ht="18" customHeight="1">
      <c r="A38" s="317">
        <v>30302</v>
      </c>
      <c r="B38" s="318"/>
      <c r="C38" s="30" t="s">
        <v>234</v>
      </c>
      <c r="D38" s="204"/>
      <c r="E38" s="205">
        <v>72.89</v>
      </c>
      <c r="F38" s="206"/>
      <c r="I38" s="202"/>
    </row>
    <row r="39" spans="1:9" ht="18" customHeight="1">
      <c r="A39" s="319">
        <v>30311</v>
      </c>
      <c r="B39" s="320"/>
      <c r="C39" s="207" t="s">
        <v>235</v>
      </c>
      <c r="D39" s="207"/>
      <c r="E39" s="208">
        <v>19.46</v>
      </c>
      <c r="F39" s="209"/>
      <c r="I39" s="202"/>
    </row>
    <row r="40" spans="1:9" ht="18" customHeight="1">
      <c r="A40" s="317">
        <v>310</v>
      </c>
      <c r="B40" s="318"/>
      <c r="C40" s="207" t="s">
        <v>201</v>
      </c>
      <c r="D40" s="207"/>
      <c r="E40" s="208"/>
      <c r="F40" s="210">
        <v>136.97</v>
      </c>
    </row>
    <row r="41" spans="1:9" ht="18" customHeight="1">
      <c r="A41" s="319">
        <v>31003</v>
      </c>
      <c r="B41" s="320"/>
      <c r="C41" s="207" t="s">
        <v>236</v>
      </c>
      <c r="D41" s="207"/>
      <c r="E41" s="208"/>
      <c r="F41" s="210">
        <v>136.97</v>
      </c>
      <c r="H41" s="211"/>
    </row>
    <row r="42" spans="1:9" ht="18" customHeight="1">
      <c r="A42" s="319">
        <v>307</v>
      </c>
      <c r="B42" s="320"/>
      <c r="C42" s="207" t="s">
        <v>237</v>
      </c>
      <c r="D42" s="207"/>
      <c r="E42" s="208"/>
      <c r="F42" s="210">
        <v>260.32</v>
      </c>
    </row>
    <row r="43" spans="1:9" ht="18" customHeight="1" thickBot="1">
      <c r="A43" s="321">
        <v>30701</v>
      </c>
      <c r="B43" s="322"/>
      <c r="C43" s="212" t="s">
        <v>238</v>
      </c>
      <c r="D43" s="212"/>
      <c r="E43" s="213"/>
      <c r="F43" s="214">
        <v>260.32</v>
      </c>
    </row>
  </sheetData>
  <mergeCells count="43">
    <mergeCell ref="A1:F1"/>
    <mergeCell ref="A4:C4"/>
    <mergeCell ref="D4:D7"/>
    <mergeCell ref="E4:E7"/>
    <mergeCell ref="F4:F7"/>
    <mergeCell ref="A5:B7"/>
    <mergeCell ref="C5:C7"/>
    <mergeCell ref="A19:B19"/>
    <mergeCell ref="A8:C8"/>
    <mergeCell ref="A9:C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43:B43"/>
    <mergeCell ref="A32:B32"/>
    <mergeCell ref="A33:B33"/>
    <mergeCell ref="A34:B34"/>
    <mergeCell ref="A35:B35"/>
    <mergeCell ref="A36:B36"/>
    <mergeCell ref="A37:B37"/>
    <mergeCell ref="A38:B38"/>
    <mergeCell ref="A39:B39"/>
    <mergeCell ref="A40:B40"/>
    <mergeCell ref="A41:B41"/>
    <mergeCell ref="A42:B42"/>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09一般公共预算财政拨款基本支出决算表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2016-08-03T06:36:02Z</cp:lastPrinted>
  <dcterms:created xsi:type="dcterms:W3CDTF">2011-12-26T04:36:18Z</dcterms:created>
  <dcterms:modified xsi:type="dcterms:W3CDTF">2016-09-23T03:35:30Z</dcterms:modified>
</cp:coreProperties>
</file>